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</sheets>
  <definedNames>
    <definedName name="_xlnm.Print_Area" localSheetId="0">'Campionato 08 ar V5'!$C$3:$M$106</definedName>
  </definedNames>
  <calcPr fullCalcOnLoad="1"/>
</workbook>
</file>

<file path=xl/sharedStrings.xml><?xml version="1.0" encoding="utf-8"?>
<sst xmlns="http://schemas.openxmlformats.org/spreadsheetml/2006/main" count="355" uniqueCount="106">
  <si>
    <t>Sigla campionato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</si>
  <si>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</si>
  <si>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</si>
  <si>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</si>
  <si>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</si>
  <si>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</si>
  <si>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</si>
  <si>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</si>
  <si>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</si>
  <si>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</si>
  <si>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</si>
  <si>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</si>
  <si>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</si>
  <si>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</si>
  <si>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</si>
  <si>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</si>
  <si>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</si>
  <si>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</si>
  <si>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</si>
  <si>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</si>
  <si>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</si>
  <si>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</si>
  <si>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</si>
  <si>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a</t>
  </si>
  <si>
    <t>b</t>
  </si>
  <si>
    <t>c</t>
  </si>
  <si>
    <t>d</t>
  </si>
  <si>
    <t>e</t>
  </si>
  <si>
    <t>f</t>
  </si>
  <si>
    <t>g</t>
  </si>
  <si>
    <t>h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</si>
  <si>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</si>
  <si>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</si>
  <si>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</si>
  <si>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</si>
  <si>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</si>
  <si>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</si>
  <si>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</si>
  <si>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</si>
  <si>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</si>
  <si>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</si>
  <si>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>PER ORDINARE LA CLASSIFICA CONTROL R (minuscolo)</t>
  </si>
  <si>
    <t xml:space="preserve">COORDINAMENTO LEGA PALLAVOLO </t>
  </si>
  <si>
    <t>CAMPIONATO  COORDINAMENTO PROVINCIALE TORINO</t>
  </si>
  <si>
    <t>Risultato</t>
  </si>
  <si>
    <t>1° Set</t>
  </si>
  <si>
    <t>2° Set</t>
  </si>
  <si>
    <t>4° Set</t>
  </si>
  <si>
    <t>5° Set</t>
  </si>
  <si>
    <t xml:space="preserve"> MASCHILE</t>
  </si>
  <si>
    <t>AMA</t>
  </si>
  <si>
    <t>Giovedì</t>
  </si>
  <si>
    <t>TORAKIKI</t>
  </si>
  <si>
    <t>Venerdì</t>
  </si>
  <si>
    <t>FREE VOLLEY</t>
  </si>
  <si>
    <t>P.G. FRASSATI Trofarello</t>
  </si>
  <si>
    <t>Mercoledì</t>
  </si>
  <si>
    <t>KAPPA VOLLEY</t>
  </si>
  <si>
    <t>SAN PAOLO VOLLEY</t>
  </si>
  <si>
    <t>Martedì</t>
  </si>
  <si>
    <t>LOPEZ VOLLEY</t>
  </si>
  <si>
    <t>PGS REBA VOLLEY</t>
  </si>
  <si>
    <t>Torino</t>
  </si>
  <si>
    <t>ITC Pascal</t>
  </si>
  <si>
    <t>Via Carducci,4</t>
  </si>
  <si>
    <t>Giaveno</t>
  </si>
  <si>
    <t>S.Pertini</t>
  </si>
  <si>
    <t>Piazzale Berlinguer</t>
  </si>
  <si>
    <t>Trofarello</t>
  </si>
  <si>
    <t>Comunale</t>
  </si>
  <si>
    <t>Strada Contessa</t>
  </si>
  <si>
    <t>Caselette</t>
  </si>
  <si>
    <t>Serena</t>
  </si>
  <si>
    <t>V.Papa Giovanni  XXIII</t>
  </si>
  <si>
    <t>Pinerolo</t>
  </si>
  <si>
    <t>Padovani</t>
  </si>
  <si>
    <t>Via Bardonecchia,34</t>
  </si>
  <si>
    <t>Vico</t>
  </si>
  <si>
    <t>Via Reduzzi,8</t>
  </si>
  <si>
    <t>ITC RUSSEL</t>
  </si>
  <si>
    <t>Via Scotellaro,15</t>
  </si>
  <si>
    <t>CASELETTE "B"</t>
  </si>
  <si>
    <t>AMATORI MASCHILE  "A"</t>
  </si>
  <si>
    <t>ANTICIPATA al 18 Gennaio 2011</t>
  </si>
  <si>
    <t>ANTICIPATA al 8 Marzo 2011</t>
  </si>
  <si>
    <t>ANTICIPATA al 16 novembre 2010</t>
  </si>
  <si>
    <t>Casa TORAKKI  Pal. CECCHI</t>
  </si>
  <si>
    <t>Casa FRASSATI il 9/2//11</t>
  </si>
  <si>
    <t>Cecchi</t>
  </si>
  <si>
    <t>Via Cecchi,14</t>
  </si>
  <si>
    <t>Anticipata al 26/1/11</t>
  </si>
  <si>
    <t>à sapere le gare da spostare</t>
  </si>
  <si>
    <t xml:space="preserve"> </t>
  </si>
  <si>
    <t>Si Gioca il  22/12/12</t>
  </si>
  <si>
    <t>CASA K VOLLEY12/11</t>
  </si>
  <si>
    <t>15/01 ORE 18</t>
  </si>
  <si>
    <t>3° Set</t>
  </si>
  <si>
    <t>AL 15/3</t>
  </si>
  <si>
    <t>Casa TORAKKI  Pal. CECCHI 12/1/11</t>
  </si>
  <si>
    <t>Al 25/1/11</t>
  </si>
  <si>
    <t>CASA REBA IL 20/01 Rinviata</t>
  </si>
  <si>
    <t>La sq.LOPEZ non dispudrà la gara</t>
  </si>
  <si>
    <t>IL 19/02  anticipata al 16/2 ore 20.30 in via Cecchi</t>
  </si>
  <si>
    <t>RINVIATA al  22/3</t>
  </si>
  <si>
    <t xml:space="preserve">Casa K VOLLEY 11/3 </t>
  </si>
  <si>
    <t>al 30/03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</si>
</sst>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sz val="8"/>
      <name val="Times New Roman"/>
      <family val="1"/>
    </font>
    <font>
      <sz val="8"/>
      <name val="Calibri"/>
      <family val="2"/>
    </font>
    <font>
      <u val="single"/>
      <sz val="8"/>
      <name val="Calibri"/>
      <family val="2"/>
    </font>
    <font>
      <sz val="12"/>
      <color indexed="10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9"/>
      <name val="Calibri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6" tint="-0.4999699890613556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7" fillId="35" borderId="28" xfId="0" applyFont="1" applyFill="1" applyBorder="1" applyAlignment="1">
      <alignment horizontal="left" vertical="center"/>
    </xf>
    <xf numFmtId="0" fontId="37" fillId="35" borderId="29" xfId="0" applyFont="1" applyFill="1" applyBorder="1" applyAlignment="1">
      <alignment horizontal="left" vertical="center"/>
    </xf>
    <xf numFmtId="0" fontId="37" fillId="35" borderId="29" xfId="0" applyFont="1" applyFill="1" applyBorder="1" applyAlignment="1">
      <alignment horizontal="left"/>
    </xf>
    <xf numFmtId="0" fontId="37" fillId="35" borderId="30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11" fillId="36" borderId="24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left" vertical="center"/>
    </xf>
    <xf numFmtId="0" fontId="4" fillId="35" borderId="31" xfId="0" applyFont="1" applyFill="1" applyBorder="1" applyAlignment="1">
      <alignment horizontal="left" vertical="center"/>
    </xf>
    <xf numFmtId="0" fontId="11" fillId="35" borderId="24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1" fillId="36" borderId="25" xfId="0" applyFont="1" applyFill="1" applyBorder="1" applyAlignment="1">
      <alignment horizontal="left" vertical="center"/>
    </xf>
    <xf numFmtId="0" fontId="11" fillId="35" borderId="25" xfId="0" applyFont="1" applyFill="1" applyBorder="1" applyAlignment="1">
      <alignment horizontal="left" vertical="center"/>
    </xf>
    <xf numFmtId="0" fontId="11" fillId="35" borderId="32" xfId="0" applyFont="1" applyFill="1" applyBorder="1" applyAlignment="1">
      <alignment horizontal="left"/>
    </xf>
    <xf numFmtId="0" fontId="11" fillId="35" borderId="27" xfId="0" applyFont="1" applyFill="1" applyBorder="1" applyAlignment="1">
      <alignment horizontal="left"/>
    </xf>
    <xf numFmtId="0" fontId="11" fillId="35" borderId="33" xfId="0" applyFont="1" applyFill="1" applyBorder="1" applyAlignment="1">
      <alignment horizontal="left" vertical="center"/>
    </xf>
    <xf numFmtId="0" fontId="11" fillId="35" borderId="34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4" fillId="35" borderId="26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172" fontId="4" fillId="2" borderId="0" xfId="0" applyNumberFormat="1" applyFont="1" applyFill="1" applyAlignment="1">
      <alignment horizontal="left"/>
    </xf>
    <xf numFmtId="171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 quotePrefix="1">
      <alignment/>
    </xf>
    <xf numFmtId="172" fontId="4" fillId="35" borderId="0" xfId="0" applyNumberFormat="1" applyFont="1" applyFill="1" applyAlignment="1">
      <alignment horizontal="left"/>
    </xf>
    <xf numFmtId="171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/>
    </xf>
    <xf numFmtId="2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36" applyFont="1" applyFill="1" applyBorder="1" applyAlignment="1" applyProtection="1">
      <alignment horizontal="left" vertical="center"/>
      <protection/>
    </xf>
    <xf numFmtId="0" fontId="4" fillId="36" borderId="0" xfId="36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>
      <alignment horizontal="left" vertical="center"/>
    </xf>
    <xf numFmtId="0" fontId="12" fillId="35" borderId="0" xfId="36" applyFont="1" applyFill="1" applyBorder="1" applyAlignment="1" applyProtection="1">
      <alignment horizontal="left" vertical="center"/>
      <protection/>
    </xf>
    <xf numFmtId="0" fontId="11" fillId="35" borderId="0" xfId="36" applyFont="1" applyFill="1" applyBorder="1" applyAlignment="1" applyProtection="1">
      <alignment horizontal="left" vertical="center"/>
      <protection/>
    </xf>
    <xf numFmtId="0" fontId="11" fillId="36" borderId="0" xfId="0" applyFont="1" applyFill="1" applyBorder="1" applyAlignment="1">
      <alignment horizontal="left" vertical="center"/>
    </xf>
    <xf numFmtId="0" fontId="11" fillId="36" borderId="0" xfId="36" applyFont="1" applyFill="1" applyBorder="1" applyAlignment="1" applyProtection="1">
      <alignment horizontal="left" vertical="center"/>
      <protection/>
    </xf>
    <xf numFmtId="0" fontId="4" fillId="37" borderId="0" xfId="36" applyNumberFormat="1" applyFont="1" applyFill="1" applyBorder="1" applyAlignment="1" applyProtection="1">
      <alignment horizontal="left" vertical="center"/>
      <protection/>
    </xf>
    <xf numFmtId="0" fontId="64" fillId="0" borderId="0" xfId="0" applyFont="1" applyBorder="1" applyAlignment="1">
      <alignment horizontal="left" vertical="center"/>
    </xf>
    <xf numFmtId="0" fontId="11" fillId="0" borderId="0" xfId="36" applyFont="1" applyBorder="1" applyAlignment="1" applyProtection="1">
      <alignment horizontal="left" vertical="center"/>
      <protection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 vertical="center"/>
    </xf>
    <xf numFmtId="0" fontId="4" fillId="36" borderId="0" xfId="36" applyFont="1" applyFill="1" applyBorder="1" applyAlignment="1" applyProtection="1">
      <alignment/>
      <protection/>
    </xf>
    <xf numFmtId="0" fontId="65" fillId="2" borderId="0" xfId="0" applyFont="1" applyFill="1" applyAlignment="1">
      <alignment/>
    </xf>
    <xf numFmtId="0" fontId="13" fillId="38" borderId="0" xfId="48" applyFont="1" applyFill="1" applyBorder="1" applyAlignment="1">
      <alignment horizontal="center"/>
      <protection/>
    </xf>
    <xf numFmtId="0" fontId="14" fillId="0" borderId="0" xfId="48" applyFont="1" applyBorder="1" applyAlignment="1">
      <alignment horizontal="center" vertical="center"/>
      <protection/>
    </xf>
    <xf numFmtId="0" fontId="61" fillId="0" borderId="0" xfId="0" applyFont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Sheet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2</xdr:row>
      <xdr:rowOff>76200</xdr:rowOff>
    </xdr:from>
    <xdr:to>
      <xdr:col>10</xdr:col>
      <xdr:colOff>866775</xdr:colOff>
      <xdr:row>9</xdr:row>
      <xdr:rowOff>28575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76200"/>
          <a:ext cx="2619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3</xdr:row>
      <xdr:rowOff>76200</xdr:rowOff>
    </xdr:from>
    <xdr:to>
      <xdr:col>23</xdr:col>
      <xdr:colOff>19050</xdr:colOff>
      <xdr:row>9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1714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3</xdr:row>
      <xdr:rowOff>19050</xdr:rowOff>
    </xdr:from>
    <xdr:to>
      <xdr:col>8</xdr:col>
      <xdr:colOff>9525</xdr:colOff>
      <xdr:row>16</xdr:row>
      <xdr:rowOff>123825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14300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N136"/>
  <sheetViews>
    <sheetView tabSelected="1" zoomScalePageLayoutView="0" workbookViewId="0" topLeftCell="C11">
      <selection activeCell="K131" sqref="K131"/>
    </sheetView>
  </sheetViews>
  <sheetFormatPr defaultColWidth="9.140625" defaultRowHeight="12.75"/>
  <cols>
    <col min="1" max="1" width="4.421875" style="1" hidden="1" customWidth="1"/>
    <col min="2" max="2" width="4.8515625" style="1" hidden="1" customWidth="1"/>
    <col min="3" max="3" width="5.421875" style="1" customWidth="1"/>
    <col min="4" max="4" width="3.57421875" style="1" customWidth="1"/>
    <col min="5" max="5" width="8.00390625" style="1" customWidth="1"/>
    <col min="6" max="6" width="11.421875" style="1" customWidth="1"/>
    <col min="7" max="7" width="4.140625" style="1" customWidth="1"/>
    <col min="8" max="8" width="6.421875" style="13" customWidth="1"/>
    <col min="9" max="9" width="18.57421875" style="1" customWidth="1"/>
    <col min="10" max="10" width="15.57421875" style="1" customWidth="1"/>
    <col min="11" max="11" width="18.28125" style="1" customWidth="1"/>
    <col min="12" max="12" width="9.421875" style="1" customWidth="1"/>
    <col min="13" max="13" width="42.7109375" style="13" customWidth="1"/>
    <col min="14" max="15" width="3.57421875" style="16" customWidth="1"/>
    <col min="16" max="25" width="3.57421875" style="1" customWidth="1"/>
    <col min="26" max="26" width="5.00390625" style="1" customWidth="1"/>
    <col min="27" max="27" width="5.00390625" style="1" hidden="1" customWidth="1"/>
    <col min="28" max="28" width="3.140625" style="1" hidden="1" customWidth="1"/>
    <col min="29" max="29" width="2.57421875" style="1" hidden="1" customWidth="1"/>
    <col min="30" max="31" width="2.421875" style="1" hidden="1" customWidth="1"/>
    <col min="32" max="32" width="16.421875" style="1" hidden="1" customWidth="1"/>
    <col min="33" max="33" width="3.00390625" style="1" hidden="1" customWidth="1"/>
    <col min="34" max="34" width="2.421875" style="1" hidden="1" customWidth="1"/>
    <col min="35" max="35" width="2.8515625" style="1" hidden="1" customWidth="1"/>
    <col min="36" max="36" width="2.57421875" style="1" hidden="1" customWidth="1"/>
    <col min="37" max="37" width="3.28125" style="1" hidden="1" customWidth="1"/>
    <col min="38" max="38" width="3.00390625" style="1" hidden="1" customWidth="1"/>
    <col min="39" max="39" width="3.8515625" style="1" hidden="1" customWidth="1"/>
    <col min="40" max="40" width="0" style="1" hidden="1" customWidth="1"/>
    <col min="41" max="16384" width="9.140625" style="1" customWidth="1"/>
  </cols>
  <sheetData>
    <row r="1" spans="2:40" ht="10.5" customHeight="1" hidden="1">
      <c r="B1" s="2" t="s">
        <v>0</v>
      </c>
      <c r="C1" s="3"/>
      <c r="D1" s="2"/>
      <c r="E1" s="2"/>
      <c r="F1" s="4" t="s">
        <v>50</v>
      </c>
      <c r="G1" s="5"/>
      <c r="H1" s="2"/>
      <c r="I1" s="6" t="s">
        <v>49</v>
      </c>
      <c r="J1" s="7"/>
      <c r="K1" s="8">
        <v>40488</v>
      </c>
      <c r="L1" s="8"/>
      <c r="M1" s="9"/>
      <c r="N1" s="20"/>
      <c r="O1" s="12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32"/>
      <c r="AB1" s="32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s="13" customFormat="1" ht="11.25" customHeight="1" hidden="1">
      <c r="A2" s="2" t="s">
        <v>1</v>
      </c>
      <c r="B2" s="2"/>
      <c r="C2" s="11"/>
      <c r="D2" s="2"/>
      <c r="E2" s="2"/>
      <c r="F2" s="2"/>
      <c r="G2" s="2"/>
      <c r="H2" s="2"/>
      <c r="I2" s="2" t="s">
        <v>2</v>
      </c>
      <c r="J2" s="12"/>
      <c r="K2" s="2"/>
      <c r="L2" s="2"/>
      <c r="M2" s="2"/>
      <c r="N2" s="12"/>
      <c r="O2" s="12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2"/>
      <c r="AB2" s="32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7.5" customHeight="1">
      <c r="A3" s="2"/>
      <c r="B3" s="2"/>
      <c r="C3" s="14"/>
      <c r="I3" s="15"/>
      <c r="J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32"/>
      <c r="AB3" s="32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ht="7.5" customHeight="1">
      <c r="A4" s="2"/>
      <c r="B4" s="2"/>
      <c r="C4" s="14"/>
      <c r="I4" s="15"/>
      <c r="J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2"/>
      <c r="AB4" s="32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7.5" customHeight="1">
      <c r="A5" s="2"/>
      <c r="B5" s="2"/>
      <c r="C5" s="14"/>
      <c r="I5" s="15"/>
      <c r="J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2"/>
      <c r="AB5" s="32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ht="7.5" customHeight="1">
      <c r="A6" s="2"/>
      <c r="B6" s="2"/>
      <c r="C6" s="14"/>
      <c r="I6" s="15"/>
      <c r="J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2"/>
      <c r="AB6" s="32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</row>
    <row r="7" spans="1:40" ht="7.5" customHeight="1">
      <c r="A7" s="2"/>
      <c r="B7" s="2"/>
      <c r="C7" s="14"/>
      <c r="I7" s="15"/>
      <c r="J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2"/>
      <c r="AB7" s="32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ht="7.5" customHeight="1">
      <c r="A8" s="2"/>
      <c r="B8" s="2"/>
      <c r="C8" s="14"/>
      <c r="I8" s="15"/>
      <c r="J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2"/>
      <c r="AB8" s="32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ht="7.5" customHeight="1">
      <c r="A9" s="2"/>
      <c r="B9" s="2"/>
      <c r="C9" s="14"/>
      <c r="I9" s="15"/>
      <c r="J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2"/>
      <c r="AB9" s="32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0" ht="7.5" customHeight="1">
      <c r="A10" s="2"/>
      <c r="B10" s="2"/>
      <c r="C10" s="14"/>
      <c r="I10" s="15"/>
      <c r="J10" s="16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2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10.5" customHeight="1">
      <c r="A11" s="2"/>
      <c r="B11" s="2"/>
      <c r="C11" s="130" t="s">
        <v>42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75"/>
      <c r="O11" s="75"/>
      <c r="P11" s="75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2"/>
      <c r="AB11" s="32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7.5" customHeight="1">
      <c r="A12" s="2"/>
      <c r="B12" s="2"/>
      <c r="C12" s="14"/>
      <c r="I12" s="15"/>
      <c r="J12" s="16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2"/>
      <c r="AB12" s="32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0.5" customHeight="1">
      <c r="A13" s="2"/>
      <c r="B13" s="2"/>
      <c r="C13" s="14"/>
      <c r="F13" s="66"/>
      <c r="I13" s="15"/>
      <c r="J13" s="16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2"/>
      <c r="AB13" s="32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ht="12.75" customHeight="1">
      <c r="A14" s="2"/>
      <c r="B14" s="2"/>
      <c r="C14" s="127" t="s">
        <v>43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76"/>
      <c r="O14" s="76"/>
      <c r="P14" s="7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2"/>
      <c r="AB14" s="32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6" customHeight="1">
      <c r="A15" s="2"/>
      <c r="B15" s="2"/>
      <c r="C15" s="14"/>
      <c r="I15" s="15"/>
      <c r="J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2"/>
      <c r="AB15" s="3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ht="12" customHeight="1">
      <c r="A16" s="2"/>
      <c r="B16" s="2"/>
      <c r="C16" s="14"/>
      <c r="D16" s="131" t="s">
        <v>82</v>
      </c>
      <c r="E16" s="131"/>
      <c r="F16" s="131"/>
      <c r="G16" s="131"/>
      <c r="H16" s="131"/>
      <c r="I16" s="131"/>
      <c r="J16" s="131"/>
      <c r="K16" s="131"/>
      <c r="L16" s="131"/>
      <c r="M16" s="131"/>
      <c r="N16" s="77"/>
      <c r="O16" s="77"/>
      <c r="P16" s="7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2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 thickBot="1">
      <c r="A17" s="2"/>
      <c r="B17" s="2"/>
      <c r="C17" s="14"/>
      <c r="D17" s="18"/>
      <c r="E17" s="18"/>
      <c r="F17" s="31"/>
      <c r="G17" s="18"/>
      <c r="H17" s="1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2"/>
      <c r="AB17" s="32"/>
      <c r="AC17" s="33"/>
      <c r="AD17" s="33"/>
      <c r="AE17" s="33"/>
      <c r="AF17" s="33" t="s">
        <v>32</v>
      </c>
      <c r="AG17" s="34" t="s">
        <v>33</v>
      </c>
      <c r="AH17" s="34" t="s">
        <v>34</v>
      </c>
      <c r="AI17" s="34" t="s">
        <v>35</v>
      </c>
      <c r="AJ17" s="34" t="s">
        <v>36</v>
      </c>
      <c r="AK17" s="34" t="s">
        <v>37</v>
      </c>
      <c r="AL17" s="34" t="s">
        <v>38</v>
      </c>
      <c r="AM17" s="34" t="s">
        <v>39</v>
      </c>
      <c r="AN17" s="33"/>
    </row>
    <row r="18" spans="1:40" ht="14.25" customHeight="1">
      <c r="A18" s="14" t="s">
        <v>3</v>
      </c>
      <c r="B18" s="20">
        <v>4</v>
      </c>
      <c r="C18" s="54"/>
      <c r="D18" s="55" t="s">
        <v>4</v>
      </c>
      <c r="E18" s="55">
        <v>1</v>
      </c>
      <c r="F18" s="63" t="s">
        <v>56</v>
      </c>
      <c r="G18" s="57" t="s">
        <v>5</v>
      </c>
      <c r="H18" s="58">
        <v>20.3</v>
      </c>
      <c r="I18" s="78" t="s">
        <v>52</v>
      </c>
      <c r="J18" s="55" t="s">
        <v>6</v>
      </c>
      <c r="K18" s="110"/>
      <c r="L18" s="110"/>
      <c r="M18" s="111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5" t="str">
        <f>+$H$98</f>
        <v>a</v>
      </c>
      <c r="AB18" s="32"/>
      <c r="AC18" s="33"/>
      <c r="AD18" s="33"/>
      <c r="AE18" s="33"/>
      <c r="AF18" s="33" t="str">
        <f>+$I$18</f>
        <v>TORAKIKI</v>
      </c>
      <c r="AG18" s="33">
        <f>+$AC$30+$AC$34+$AD$37+$AC$43+$AD$48+$AC$52+$AD$59+$AD$65+$AD$69+$AC$72+$AD$78+$AC$83+$AD$87+$AC$94</f>
        <v>24</v>
      </c>
      <c r="AH18" s="33">
        <f>+$AE$30+$AE$34+$AE$37+$AE$43+$AE$48+$AE$52+$AE$59+$AE$65+$AE$69+$AE$72+$AE$78+$AE$83+$AE$87+$AE$94</f>
        <v>14</v>
      </c>
      <c r="AI18" s="33">
        <f>+$AG$30+$AG$34+$AH$37+$AG$43+$AH$48+$AG$52+$AH$59+$AH$65+$AH$69+$AG$72+$AH$78+$AG$83+$AH$87+$AG$94</f>
        <v>7</v>
      </c>
      <c r="AJ18" s="33">
        <f>+$AH$30+$AH$34+$AG$37+$AH$43+$AG$48+$AH$52+$AG$59+$AG$65+$AG$69+$AH$72+$AG$78+$AH$83+$AG$87+$AH$94</f>
        <v>7</v>
      </c>
      <c r="AK18" s="33">
        <f>+$N$30+$N$34+$O$37+$N$43+$O$48+$N$52+$O$59+$O$65+$O$69+$N$72+$O$78+$N$83+$O$87+$N$94</f>
        <v>28</v>
      </c>
      <c r="AL18" s="33">
        <f>+$O$30+$O$34+$N$37+$O$43+$N$48+$O$52+$N$59+$N$65+$N$69+$O$72+$N$78+$O$83+$N$87+$O$94</f>
        <v>25</v>
      </c>
      <c r="AM18" s="33">
        <f aca="true" t="shared" si="0" ref="AM18:AM25">AK18/AL18</f>
        <v>1.12</v>
      </c>
      <c r="AN18" s="33"/>
    </row>
    <row r="19" spans="1:40" ht="14.25" customHeight="1">
      <c r="A19" s="14" t="s">
        <v>3</v>
      </c>
      <c r="B19" s="20">
        <v>5</v>
      </c>
      <c r="C19" s="54"/>
      <c r="D19" s="55" t="s">
        <v>4</v>
      </c>
      <c r="E19" s="55">
        <v>2</v>
      </c>
      <c r="F19" s="63" t="s">
        <v>51</v>
      </c>
      <c r="G19" s="57" t="s">
        <v>5</v>
      </c>
      <c r="H19" s="58">
        <v>21</v>
      </c>
      <c r="I19" s="79" t="s">
        <v>54</v>
      </c>
      <c r="J19" s="55" t="s">
        <v>6</v>
      </c>
      <c r="K19" s="110"/>
      <c r="L19" s="110"/>
      <c r="M19" s="11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6" t="str">
        <f>+$H$99</f>
        <v>b</v>
      </c>
      <c r="AB19" s="32"/>
      <c r="AC19" s="33"/>
      <c r="AD19" s="33"/>
      <c r="AE19" s="33"/>
      <c r="AF19" s="33" t="str">
        <f>+$I$19</f>
        <v>FREE VOLLEY</v>
      </c>
      <c r="AG19" s="33">
        <f>+$AC$27+$AD$34+$AC$40+$AC$44+$AD$47+$AC$53+$AD$58+$AD$62+$AC$69+$AD$75+$AD$79+$AC$82+$AD$88+$AC$93</f>
        <v>18</v>
      </c>
      <c r="AH19" s="33">
        <f>+$AE$27+$AE$34+$AE$40+$AE$44+$AE$47+$AE$53+$AE$58+$AE$62+$AE$69+$AE$75+$AE$79+$AE$82+$AE$88+$AE$93</f>
        <v>14</v>
      </c>
      <c r="AI19" s="33">
        <f>+$AG$27+$AH$34+$AG$40+$AG$44+$AH$47+$AG$53+$AH$58+$AH$62+$AG$69+$AH$75+$AH$79+$AG$82+$AH$88+$AG$93</f>
        <v>7</v>
      </c>
      <c r="AJ19" s="33">
        <f>+$AH$27+$AG$34+$AH$40+$AH$44+$AG$47+$AH$53+$AG$58+$AG$62+$AH$69+$AG$75+$AG$79+$AH$82+$AG$88+$AH$93</f>
        <v>7</v>
      </c>
      <c r="AK19" s="33">
        <f>+$N$27+$O$34+$N$40+$N$44+$O$47+$N$53+$O$58+$O$62+$N$69+$O$75+$O$79+$N$82+$O$88+$N$93</f>
        <v>26</v>
      </c>
      <c r="AL19" s="33">
        <f>+$O$27+$N$34+$O$40+$O$44+$N$47+$O$53+$N$58+$N$62+$O$69+$N$75+$N$79+$O$82+$N$88+$O$93</f>
        <v>28</v>
      </c>
      <c r="AM19" s="33">
        <f t="shared" si="0"/>
        <v>0.9285714285714286</v>
      </c>
      <c r="AN19" s="33"/>
    </row>
    <row r="20" spans="1:40" ht="14.25" customHeight="1">
      <c r="A20" s="14" t="s">
        <v>3</v>
      </c>
      <c r="B20" s="20">
        <v>4</v>
      </c>
      <c r="C20" s="54"/>
      <c r="D20" s="55" t="s">
        <v>4</v>
      </c>
      <c r="E20" s="55">
        <v>3</v>
      </c>
      <c r="F20" s="63" t="s">
        <v>56</v>
      </c>
      <c r="G20" s="57" t="s">
        <v>5</v>
      </c>
      <c r="H20" s="58">
        <v>21</v>
      </c>
      <c r="I20" s="79" t="s">
        <v>55</v>
      </c>
      <c r="J20" s="55" t="s">
        <v>6</v>
      </c>
      <c r="K20" s="113"/>
      <c r="L20" s="113"/>
      <c r="M20" s="114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6" t="str">
        <f>+$H$100</f>
        <v>c</v>
      </c>
      <c r="AB20" s="32"/>
      <c r="AC20" s="33"/>
      <c r="AD20" s="33"/>
      <c r="AE20" s="33"/>
      <c r="AF20" s="33" t="str">
        <f>+$I$20</f>
        <v>P.G. FRASSATI Trofarello</v>
      </c>
      <c r="AG20" s="33">
        <f>+$AC$28+$AD$33+$AC$37+$AD$44+$AC$50+$AC$54+$AD$57+$AD$63+$AC$68+$AD$72+$AC$79+$AD$85+$AD$89+$AC$92</f>
        <v>25</v>
      </c>
      <c r="AH20" s="33">
        <f>+$AE$28+$AE$33+$AE$37+$AE$44+$AE$50+$AE$54+$AE$57+$AE$63+$AE$68+$AE$72+$AE$79+$AE$85+$AE$89+$AE$92</f>
        <v>14</v>
      </c>
      <c r="AI20" s="33">
        <f>+$AG$28+$AH$33+$AG$37+$AH$44+$AG$50+$AG$54+$AH$57+$AH$63+$AG$68+$AH$72+$AG$79+$AH$85+$AH$89+$AG$92</f>
        <v>8</v>
      </c>
      <c r="AJ20" s="33">
        <f>+$AH$28+$AG$33+$AH$37+$AG$44+$AH$50+$AH$54+$AG$57+$AG$63+$AH$68+$AG$72+$AH$79+$AG$85+$AG$89+$AH$92</f>
        <v>6</v>
      </c>
      <c r="AK20" s="33">
        <f>+$N$28+$O$33+$N$37+$O$44+$N$50+$N$54+$O$57+$O$63+$N$68+$O$72+$N$79+$O$85+$O$89+$N$92</f>
        <v>32</v>
      </c>
      <c r="AL20" s="33">
        <f>+$O$28+$N$33+$O$37+$N$44+$O$50+$O$54+$N$57+$N$63+$O$68+$N$72+$O$79+$N$85+$N$89+$O$92</f>
        <v>25</v>
      </c>
      <c r="AM20" s="33">
        <f t="shared" si="0"/>
        <v>1.28</v>
      </c>
      <c r="AN20" s="33"/>
    </row>
    <row r="21" spans="1:40" ht="14.25" customHeight="1">
      <c r="A21" s="14" t="s">
        <v>3</v>
      </c>
      <c r="B21" s="20">
        <v>5</v>
      </c>
      <c r="C21" s="54"/>
      <c r="D21" s="55" t="s">
        <v>4</v>
      </c>
      <c r="E21" s="55">
        <v>4</v>
      </c>
      <c r="F21" s="63" t="s">
        <v>51</v>
      </c>
      <c r="G21" s="57" t="s">
        <v>5</v>
      </c>
      <c r="H21" s="58">
        <v>20.3</v>
      </c>
      <c r="I21" s="79" t="s">
        <v>61</v>
      </c>
      <c r="J21" s="55" t="s">
        <v>6</v>
      </c>
      <c r="K21" s="113"/>
      <c r="L21" s="113"/>
      <c r="M21" s="115"/>
      <c r="N21" s="132" t="s">
        <v>91</v>
      </c>
      <c r="O21" s="133"/>
      <c r="P21" s="133"/>
      <c r="Q21" s="133"/>
      <c r="R21" s="133"/>
      <c r="S21" s="133"/>
      <c r="T21" s="133"/>
      <c r="U21" s="133"/>
      <c r="V21" s="133"/>
      <c r="W21" s="133"/>
      <c r="X21" s="17"/>
      <c r="Y21" s="17"/>
      <c r="Z21" s="17"/>
      <c r="AA21" s="36" t="str">
        <f>+$H$101</f>
        <v>d</v>
      </c>
      <c r="AB21" s="32"/>
      <c r="AC21" s="33"/>
      <c r="AD21" s="33"/>
      <c r="AE21" s="33"/>
      <c r="AF21" s="33" t="str">
        <f>+$I$21</f>
        <v>PGS REBA VOLLEY</v>
      </c>
      <c r="AG21" s="33">
        <f>+$AC$29+$AD$32+$AC$38+$AD$43+$AC$47+$AD$54+$AC$60+$AD$64+$AC$67+$AD$73+$AC$78+$AD$82+$AC$89+$AD$95</f>
        <v>6</v>
      </c>
      <c r="AH21" s="33">
        <f>+$AE$29+$AE$32+$AE$38+$AE$43+$AE$47+$AE$54+$AE$60+$AE$64+$AE$67+$AE$73+$AE$78+$AE$82+$AE$89+$AE$95</f>
        <v>14</v>
      </c>
      <c r="AI21" s="33">
        <f>+$AG$29+$AH$32+$AG$38+$AH$43+$AG$47+$AH$54+$AG$60+$AH$64+$AG$67+$AH$73+$AG$78+$AH$82+$AG$89+$AH$95</f>
        <v>2</v>
      </c>
      <c r="AJ21" s="33">
        <f>+$AH$29+$AG$32+$AH$38+$AG$43+$AH$47+$AG$54+$AH$60+$AG$64+$AH$67+$AG$73+$AH$78+$AG$82+$AH$89+$AG$95</f>
        <v>12</v>
      </c>
      <c r="AK21" s="33">
        <f>+$N$29+$O$32+$N$38+$O$43+$N$47+$O$54+$N$60+$O$64+$N$67+$O$73+$N$78+$O$82+$N$89+$O$95</f>
        <v>6</v>
      </c>
      <c r="AL21" s="33">
        <f>+$O$29+$N$32+$O$38+$N$43+$O$47+$N$54+$O$60+$N$64+$O$67+$N$73+$O$78+$N$82+$O$89+$N$95</f>
        <v>36</v>
      </c>
      <c r="AM21" s="33">
        <f t="shared" si="0"/>
        <v>0.16666666666666666</v>
      </c>
      <c r="AN21" s="33"/>
    </row>
    <row r="22" spans="1:40" ht="14.25" customHeight="1">
      <c r="A22" s="14" t="s">
        <v>3</v>
      </c>
      <c r="B22" s="20">
        <v>6</v>
      </c>
      <c r="C22" s="54"/>
      <c r="D22" s="55" t="s">
        <v>4</v>
      </c>
      <c r="E22" s="55">
        <v>5</v>
      </c>
      <c r="F22" s="63" t="s">
        <v>53</v>
      </c>
      <c r="G22" s="57" t="s">
        <v>5</v>
      </c>
      <c r="H22" s="58">
        <v>20.45</v>
      </c>
      <c r="I22" s="79" t="s">
        <v>57</v>
      </c>
      <c r="J22" s="55" t="s">
        <v>6</v>
      </c>
      <c r="K22" s="116"/>
      <c r="L22" s="116"/>
      <c r="M22" s="1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6" t="str">
        <f>+$H$102</f>
        <v>e</v>
      </c>
      <c r="AB22" s="32"/>
      <c r="AC22" s="33"/>
      <c r="AD22" s="33"/>
      <c r="AE22" s="33"/>
      <c r="AF22" s="33" t="str">
        <f>+$I$22</f>
        <v>KAPPA VOLLEY</v>
      </c>
      <c r="AG22" s="33">
        <f>+$AD$29+$AD$35+$AC$39+$AD$42+$AC$48+$AD$53+$AC$57+$AC$64+$AC$70+$AD$74+$AC$77+$AD$83+$AC$88+$AD$92</f>
        <v>21</v>
      </c>
      <c r="AH22" s="33">
        <f>+$AE$29+$AE$35+$AE$39+$AE$42+$AE$48+$AE$53+$AE$57+$AE$64+$AE$70+$AE$74+$AE$77+$AE$83+$AE$88+$AE$92</f>
        <v>14</v>
      </c>
      <c r="AI22" s="33">
        <f>+$AH$29+$AH$35+$AG$39+$AH$42+$AG$48+$AH$53+$AG$57+$AG$64+$AG$70+$AH$74+$AG$77+$AH$83+$AG$88+$AH$92</f>
        <v>7</v>
      </c>
      <c r="AJ22" s="33">
        <f>+$AG$29+$AG$35+$AH$39+$AG$42+$AH$48+$AG$53+$AH$57+$AH$64+$AH$70+$AG$74+$AH$77+$AG$83+$AH$88+$AG$92</f>
        <v>7</v>
      </c>
      <c r="AK22" s="33">
        <f>+$O$29+$O$35+$N$39+$O$42+$N$48+$O$53+$N$57+$N$64+$N$70+$O$74+$N$77+$O$83+$N$88+$O$92</f>
        <v>25</v>
      </c>
      <c r="AL22" s="33">
        <f>+$N$29+$N$35+$O$39+$N$42+$O$48+$N$53+$O$57+$O$64+$O$70+$N$74+$O$77+$N$83+$O$88+$N$92</f>
        <v>27</v>
      </c>
      <c r="AM22" s="33">
        <f t="shared" si="0"/>
        <v>0.9259259259259259</v>
      </c>
      <c r="AN22" s="33"/>
    </row>
    <row r="23" spans="1:40" ht="14.25" customHeight="1">
      <c r="A23" s="21" t="s">
        <v>3</v>
      </c>
      <c r="B23" s="20">
        <v>3</v>
      </c>
      <c r="C23" s="54"/>
      <c r="D23" s="55" t="s">
        <v>4</v>
      </c>
      <c r="E23" s="55">
        <v>6</v>
      </c>
      <c r="F23" s="63" t="s">
        <v>59</v>
      </c>
      <c r="G23" s="57" t="s">
        <v>5</v>
      </c>
      <c r="H23" s="60">
        <v>20.45</v>
      </c>
      <c r="I23" s="79" t="s">
        <v>58</v>
      </c>
      <c r="J23" s="55" t="s">
        <v>6</v>
      </c>
      <c r="K23" s="110"/>
      <c r="L23" s="110"/>
      <c r="M23" s="118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6" t="str">
        <f>+$H$103</f>
        <v>f</v>
      </c>
      <c r="AB23" s="32"/>
      <c r="AC23" s="33"/>
      <c r="AD23" s="33"/>
      <c r="AE23" s="33"/>
      <c r="AF23" s="33" t="str">
        <f>+$I$23</f>
        <v>SAN PAOLO VOLLEY</v>
      </c>
      <c r="AG23" s="33">
        <f>+$AD$28+$AC$32+$AD$39+$AD$45+$AC$49+$AD$52+$AC$58+$AC$63+$AD$67+$AC$74+$AC$80+$AD$84+$AC$87+$AD$93</f>
        <v>38</v>
      </c>
      <c r="AH23" s="33">
        <f>+$AE$28+$AE$32+$AE$39+$AE$45+$AE$49+$AE$52+$AE$58+$AE$63+$AE$67+$AE$74+$AE$80+$AE$84+$AE$87+$AE$93</f>
        <v>14</v>
      </c>
      <c r="AI23" s="33">
        <f>+$AH$28+$AG$32+$AH$39+$AH$45+$AG$49+$AH$52+$AG$58+$AG$63+$AH$67+$AG$74+$AG$80+$AH$84+$AG$87+$AH$93</f>
        <v>13</v>
      </c>
      <c r="AJ23" s="33">
        <f>+$AG$28+$AH$32+$AG$39+$AG$45+$AH$49+$AG$52+$AH$58+$AH$63+$AG$67+$AH$74+$AH$80+$AG$84+$AH$87+$AG$93</f>
        <v>1</v>
      </c>
      <c r="AK23" s="33">
        <f>+$O$28+$N$32+$O$39+$O$45+$N$49+$O$52+$N$58+$N$63+$O$67+$N$74+$N$80+$O$84+$N$87+$O$93</f>
        <v>41</v>
      </c>
      <c r="AL23" s="33">
        <f>+$N$28+$O$32+$N$39+$N$45+$O$49+$N$52+$O$58+$O$63+$N$67+$O$74+$O$80+$N$84+$O$87+$N$93</f>
        <v>12</v>
      </c>
      <c r="AM23" s="33">
        <f t="shared" si="0"/>
        <v>3.4166666666666665</v>
      </c>
      <c r="AN23" s="33"/>
    </row>
    <row r="24" spans="1:40" ht="14.25" customHeight="1">
      <c r="A24" s="21" t="s">
        <v>3</v>
      </c>
      <c r="B24" s="22">
        <v>3</v>
      </c>
      <c r="C24" s="54"/>
      <c r="D24" s="55" t="s">
        <v>4</v>
      </c>
      <c r="E24" s="55">
        <v>7</v>
      </c>
      <c r="F24" s="63" t="s">
        <v>59</v>
      </c>
      <c r="G24" s="57" t="s">
        <v>5</v>
      </c>
      <c r="H24" s="58">
        <v>20.3</v>
      </c>
      <c r="I24" s="80" t="s">
        <v>60</v>
      </c>
      <c r="J24" s="55" t="s">
        <v>6</v>
      </c>
      <c r="K24" s="113"/>
      <c r="L24" s="119"/>
      <c r="M24" s="120"/>
      <c r="AA24" s="36" t="str">
        <f>+$H$104</f>
        <v>g</v>
      </c>
      <c r="AB24" s="33"/>
      <c r="AC24" s="33"/>
      <c r="AD24" s="33"/>
      <c r="AE24" s="33"/>
      <c r="AF24" s="33" t="str">
        <f>+$I$24</f>
        <v>LOPEZ VOLLEY</v>
      </c>
      <c r="AG24" s="33">
        <f>+$AD$27+$AC$33+$AD$38+$AC$42+$AD$49+$AD$55+$AC$59+$AC$62+$AD$68+$AC$73+$AD$77+$AC$84+$AC$90+$AD$94</f>
        <v>7</v>
      </c>
      <c r="AH24" s="33">
        <f>+$AE$27+$AE$33+$AE$38+$AE$42+$AE$49+$AE$55+$AE$59+$AE$62+$AE$68+$AE$73+$AE$77+$AE$84+$AE$90+$AE$94</f>
        <v>14</v>
      </c>
      <c r="AI24" s="33">
        <f>+$AH$27+$AG$33+$AH$38+$AG$42+$AH$49+$AH$55+$AG$59+$AG$62+$AH$68+$AG$73+$AH$77+$AG$84+$AG$90+$AH$94</f>
        <v>2</v>
      </c>
      <c r="AJ24" s="33">
        <f>+$AG$27+$AH$33+$AG$38+$AH$42+$AG$49+$AG$55+$AH$59+$AH$62+$AG$68+$AH$73+$AG$77+$AH$84+$AH$90+$AG$94</f>
        <v>12</v>
      </c>
      <c r="AK24" s="33">
        <f>+$O$27+$N$33+$O$38+$N$42+$O$49+$O$55+$N$59+$N$62+$O$68+$N$73+$O$77+$N$84+$N$90+$O$94</f>
        <v>15</v>
      </c>
      <c r="AL24" s="33">
        <f>+$N$27+$O$33+$N$38+$O$42+$N$49+$N$55+$O$59+$O$62+$N$68+$O$73+$N$77+$O$84+$O$90+$N$94</f>
        <v>37</v>
      </c>
      <c r="AM24" s="33">
        <f t="shared" si="0"/>
        <v>0.40540540540540543</v>
      </c>
      <c r="AN24" s="33"/>
    </row>
    <row r="25" spans="1:40" ht="13.5" thickBot="1">
      <c r="A25" s="21" t="s">
        <v>3</v>
      </c>
      <c r="B25" s="22">
        <v>5</v>
      </c>
      <c r="C25" s="54"/>
      <c r="D25" s="55" t="s">
        <v>4</v>
      </c>
      <c r="E25" s="55">
        <v>8</v>
      </c>
      <c r="F25" s="63" t="s">
        <v>51</v>
      </c>
      <c r="G25" s="57" t="s">
        <v>5</v>
      </c>
      <c r="H25" s="58">
        <v>21.15</v>
      </c>
      <c r="I25" s="81" t="s">
        <v>81</v>
      </c>
      <c r="J25" s="55" t="s">
        <v>6</v>
      </c>
      <c r="K25" s="121"/>
      <c r="L25" s="122"/>
      <c r="M25" s="123"/>
      <c r="AA25" s="36" t="str">
        <f>+$H$105</f>
        <v>h</v>
      </c>
      <c r="AB25" s="33"/>
      <c r="AC25" s="33"/>
      <c r="AD25" s="33"/>
      <c r="AE25" s="33"/>
      <c r="AF25" s="33" t="str">
        <f>+$I$25</f>
        <v>CASELETTE "B"</v>
      </c>
      <c r="AG25" s="33">
        <f>+$AD$30+$AC$35+$AD$40+$AC$45+$AD$50+$AC$55+$AD$60+$AC$65+$AD$70+$AC$75+$AD$80+$AC$85+$AD$90+$AC$95</f>
        <v>29</v>
      </c>
      <c r="AH25" s="33">
        <f>+$AE$30+$AE$35+$AE$40+$AE$45+$AE$50+$AE$55+$AE$60+$AE$65+$AE$70+$AE$75+$AE$80+$AE$85+$AE$90+$AE$95</f>
        <v>14</v>
      </c>
      <c r="AI25" s="33">
        <f>+$AH$30+$AG$35+$AH$40+$AG$45+$AH$50+$AG$55+$AH$60+$AG$65+$AH$70+$AG$75+$AH$80+$AG$85+$AH$90+$AG$95</f>
        <v>10</v>
      </c>
      <c r="AJ25" s="33">
        <f>+$AG$30+$AH$35+$AG$40+$AH$45+$AG$50+$AH$55+$AG$60+$AH$65+$AG$70+$AH$75+$AG$80+$AH$85+$AG$90+$AH$95</f>
        <v>4</v>
      </c>
      <c r="AK25" s="33">
        <f>+$O$30+$N$35+$O$40+$N$45+$O$50+$N$55+$O$60+$N$65+$O$70+$N$75+$O$80+$N$85+$O$90+$N$95</f>
        <v>35</v>
      </c>
      <c r="AL25" s="33">
        <f>+$N$30+$O$35+$N$40+$O$45+$N$50+$O$55+$N$60+$O$65+$N$70+$O$75+$N$80+$O$85+$N$90+$O$95</f>
        <v>18</v>
      </c>
      <c r="AM25" s="33">
        <f t="shared" si="0"/>
        <v>1.9444444444444444</v>
      </c>
      <c r="AN25" s="33"/>
    </row>
    <row r="26" spans="1:40" ht="13.5" thickBot="1">
      <c r="A26" s="2"/>
      <c r="B26" s="2"/>
      <c r="C26" s="59"/>
      <c r="D26" s="59"/>
      <c r="E26" s="59"/>
      <c r="F26" s="56"/>
      <c r="G26" s="61" t="s">
        <v>7</v>
      </c>
      <c r="H26" s="58"/>
      <c r="I26" s="59"/>
      <c r="J26" s="59"/>
      <c r="K26" s="59"/>
      <c r="L26" s="59"/>
      <c r="N26" s="128" t="s">
        <v>44</v>
      </c>
      <c r="O26" s="129"/>
      <c r="P26" s="128" t="s">
        <v>45</v>
      </c>
      <c r="Q26" s="129"/>
      <c r="R26" s="128" t="s">
        <v>46</v>
      </c>
      <c r="S26" s="129"/>
      <c r="T26" s="128" t="s">
        <v>96</v>
      </c>
      <c r="U26" s="129"/>
      <c r="V26" s="128" t="s">
        <v>47</v>
      </c>
      <c r="W26" s="129"/>
      <c r="X26" s="128" t="s">
        <v>48</v>
      </c>
      <c r="Y26" s="129"/>
      <c r="AA26" s="37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2.75">
      <c r="A27" s="23">
        <v>0</v>
      </c>
      <c r="B27" s="2"/>
      <c r="C27" s="57" t="str">
        <f>+$F$1</f>
        <v>AMA</v>
      </c>
      <c r="D27" s="62">
        <v>101</v>
      </c>
      <c r="E27" s="63">
        <f>+F27</f>
        <v>40493</v>
      </c>
      <c r="F27" s="64">
        <f>+$K1+$B$19</f>
        <v>40493</v>
      </c>
      <c r="G27" s="59" t="s">
        <v>5</v>
      </c>
      <c r="H27" s="58">
        <f>+$H$19</f>
        <v>21</v>
      </c>
      <c r="I27" s="59" t="str">
        <f>+$I$19</f>
        <v>FREE VOLLEY</v>
      </c>
      <c r="J27" s="55" t="s">
        <v>6</v>
      </c>
      <c r="K27" s="59" t="str">
        <f>+$I$24</f>
        <v>LOPEZ VOLLEY</v>
      </c>
      <c r="L27" s="59"/>
      <c r="N27" s="67">
        <v>3</v>
      </c>
      <c r="O27" s="68">
        <v>1</v>
      </c>
      <c r="P27" s="71">
        <v>25</v>
      </c>
      <c r="Q27" s="72">
        <v>23</v>
      </c>
      <c r="R27" s="71">
        <v>19</v>
      </c>
      <c r="S27" s="72">
        <v>25</v>
      </c>
      <c r="T27" s="71">
        <v>25</v>
      </c>
      <c r="U27" s="72">
        <v>15</v>
      </c>
      <c r="V27" s="71">
        <v>26</v>
      </c>
      <c r="W27" s="72">
        <v>24</v>
      </c>
      <c r="X27" s="71"/>
      <c r="Y27" s="72"/>
      <c r="AA27" s="37" t="str">
        <f>+$AA$19</f>
        <v>b</v>
      </c>
      <c r="AB27" s="33"/>
      <c r="AC27" s="38">
        <f>IF($O$27=2,2,IF($N$27=3,3,IF($N$27=2,1,0)))</f>
        <v>3</v>
      </c>
      <c r="AD27" s="39">
        <f>IF($N$27=2,2,IF($O$27=3,3,IF($O$27=2,1,0)))</f>
        <v>0</v>
      </c>
      <c r="AE27" s="39">
        <f>IF($N$27+$O$27&gt;0,1,0)</f>
        <v>1</v>
      </c>
      <c r="AF27" s="40"/>
      <c r="AG27" s="40">
        <f>IF($AC$27&lt;2,0,1)</f>
        <v>1</v>
      </c>
      <c r="AH27" s="41">
        <f>IF($AD$27&lt;2,0,1)</f>
        <v>0</v>
      </c>
      <c r="AI27" s="33"/>
      <c r="AJ27" s="33"/>
      <c r="AK27" s="33"/>
      <c r="AL27" s="33"/>
      <c r="AM27" s="33"/>
      <c r="AN27" s="33"/>
    </row>
    <row r="28" spans="1:40" ht="12.75">
      <c r="A28" s="24"/>
      <c r="B28" s="2"/>
      <c r="C28" s="57" t="str">
        <f>+$F$1</f>
        <v>AMA</v>
      </c>
      <c r="D28" s="62">
        <v>102</v>
      </c>
      <c r="E28" s="63">
        <f>+F28</f>
        <v>40492</v>
      </c>
      <c r="F28" s="64">
        <f>+$K1+$B$20</f>
        <v>40492</v>
      </c>
      <c r="G28" s="59" t="s">
        <v>5</v>
      </c>
      <c r="H28" s="58">
        <f>+$H$20</f>
        <v>21</v>
      </c>
      <c r="I28" s="59" t="str">
        <f>+$I$20</f>
        <v>P.G. FRASSATI Trofarello</v>
      </c>
      <c r="J28" s="55" t="s">
        <v>6</v>
      </c>
      <c r="K28" s="59" t="str">
        <f>+$I$23</f>
        <v>SAN PAOLO VOLLEY</v>
      </c>
      <c r="L28" s="59"/>
      <c r="N28" s="67">
        <v>1</v>
      </c>
      <c r="O28" s="68">
        <v>3</v>
      </c>
      <c r="P28" s="71">
        <v>19</v>
      </c>
      <c r="Q28" s="72">
        <v>25</v>
      </c>
      <c r="R28" s="71">
        <v>21</v>
      </c>
      <c r="S28" s="72">
        <v>25</v>
      </c>
      <c r="T28" s="71">
        <v>25</v>
      </c>
      <c r="U28" s="72">
        <v>18</v>
      </c>
      <c r="V28" s="71">
        <v>23</v>
      </c>
      <c r="W28" s="72">
        <v>25</v>
      </c>
      <c r="X28" s="71"/>
      <c r="Y28" s="72"/>
      <c r="AA28" s="37" t="str">
        <f>+$AA$20</f>
        <v>c</v>
      </c>
      <c r="AB28" s="33"/>
      <c r="AC28" s="42">
        <f>IF($O$28=2,2,IF($N$28=3,3,IF($N$28=2,1,0)))</f>
        <v>0</v>
      </c>
      <c r="AD28" s="43">
        <f>IF($N$28=2,2,IF($O$28=3,3,IF($O$28=2,1,0)))</f>
        <v>3</v>
      </c>
      <c r="AE28" s="43">
        <f>IF($N$28+$O$28&gt;0,1,0)</f>
        <v>1</v>
      </c>
      <c r="AF28" s="44"/>
      <c r="AG28" s="44">
        <f>IF($AC$28&lt;2,0,1)</f>
        <v>0</v>
      </c>
      <c r="AH28" s="45">
        <f>IF($AD$28&lt;2,0,1)</f>
        <v>1</v>
      </c>
      <c r="AI28" s="33"/>
      <c r="AJ28" s="33"/>
      <c r="AK28" s="33"/>
      <c r="AL28" s="33"/>
      <c r="AM28" s="33"/>
      <c r="AN28" s="33"/>
    </row>
    <row r="29" spans="1:40" ht="12.75">
      <c r="A29" s="24"/>
      <c r="B29" s="2"/>
      <c r="C29" s="103" t="str">
        <f>+$F$1</f>
        <v>AMA</v>
      </c>
      <c r="D29" s="104">
        <v>103</v>
      </c>
      <c r="E29" s="105">
        <f>+F29</f>
        <v>40493</v>
      </c>
      <c r="F29" s="106">
        <f>+$K1+$B$21</f>
        <v>40493</v>
      </c>
      <c r="G29" s="107" t="s">
        <v>5</v>
      </c>
      <c r="H29" s="108">
        <f>+$H$21</f>
        <v>20.3</v>
      </c>
      <c r="I29" s="107" t="str">
        <f>+$I$21</f>
        <v>PGS REBA VOLLEY</v>
      </c>
      <c r="J29" s="109" t="s">
        <v>6</v>
      </c>
      <c r="K29" s="107" t="str">
        <f>+$I$22</f>
        <v>KAPPA VOLLEY</v>
      </c>
      <c r="L29" s="107"/>
      <c r="M29" s="107" t="s">
        <v>94</v>
      </c>
      <c r="N29" s="67">
        <v>0</v>
      </c>
      <c r="O29" s="68">
        <v>3</v>
      </c>
      <c r="P29" s="71">
        <v>8</v>
      </c>
      <c r="Q29" s="72">
        <v>25</v>
      </c>
      <c r="R29" s="71">
        <v>11</v>
      </c>
      <c r="S29" s="72">
        <v>25</v>
      </c>
      <c r="T29" s="71">
        <v>11</v>
      </c>
      <c r="U29" s="72">
        <v>25</v>
      </c>
      <c r="V29" s="71"/>
      <c r="W29" s="72"/>
      <c r="X29" s="71"/>
      <c r="Y29" s="72"/>
      <c r="AA29" s="37" t="str">
        <f>+$AA$21</f>
        <v>d</v>
      </c>
      <c r="AB29" s="33"/>
      <c r="AC29" s="42">
        <f>IF($O$29=2,2,IF($N$29=3,3,IF($N$29=2,1,0)))</f>
        <v>0</v>
      </c>
      <c r="AD29" s="43">
        <f>IF($N$29=2,2,IF($O$29=3,3,IF($O$29=2,1,0)))</f>
        <v>3</v>
      </c>
      <c r="AE29" s="43">
        <f>IF($N$29+$O$29&gt;0,1,0)</f>
        <v>1</v>
      </c>
      <c r="AF29" s="44"/>
      <c r="AG29" s="44">
        <f>IF($AC$29&lt;2,0,1)</f>
        <v>0</v>
      </c>
      <c r="AH29" s="45">
        <f>IF($AD$29&lt;2,0,1)</f>
        <v>1</v>
      </c>
      <c r="AI29" s="33"/>
      <c r="AJ29" s="33"/>
      <c r="AK29" s="33"/>
      <c r="AL29" s="33"/>
      <c r="AM29" s="33"/>
      <c r="AN29" s="33"/>
    </row>
    <row r="30" spans="1:40" ht="13.5" thickBot="1">
      <c r="A30" s="25"/>
      <c r="B30" s="2"/>
      <c r="C30" s="57" t="str">
        <f>+$F$1</f>
        <v>AMA</v>
      </c>
      <c r="D30" s="62">
        <v>104</v>
      </c>
      <c r="E30" s="63">
        <f>+F30</f>
        <v>40492</v>
      </c>
      <c r="F30" s="64">
        <f>+$K1+$B$18</f>
        <v>40492</v>
      </c>
      <c r="G30" s="59" t="s">
        <v>5</v>
      </c>
      <c r="H30" s="58">
        <f>+$H$18</f>
        <v>20.3</v>
      </c>
      <c r="I30" s="59" t="str">
        <f>+$I$18</f>
        <v>TORAKIKI</v>
      </c>
      <c r="J30" s="55" t="s">
        <v>6</v>
      </c>
      <c r="K30" s="59" t="str">
        <f>+$I$25</f>
        <v>CASELETTE "B"</v>
      </c>
      <c r="L30" s="59"/>
      <c r="N30" s="69">
        <v>1</v>
      </c>
      <c r="O30" s="70">
        <v>3</v>
      </c>
      <c r="P30" s="73">
        <v>25</v>
      </c>
      <c r="Q30" s="74">
        <v>20</v>
      </c>
      <c r="R30" s="73">
        <v>24</v>
      </c>
      <c r="S30" s="74">
        <v>26</v>
      </c>
      <c r="T30" s="73">
        <v>19</v>
      </c>
      <c r="U30" s="74">
        <v>25</v>
      </c>
      <c r="V30" s="73">
        <v>22</v>
      </c>
      <c r="W30" s="74">
        <v>25</v>
      </c>
      <c r="X30" s="73"/>
      <c r="Y30" s="74"/>
      <c r="AA30" s="37" t="str">
        <f>+$AA$18</f>
        <v>a</v>
      </c>
      <c r="AB30" s="33"/>
      <c r="AC30" s="42">
        <f>IF($O$30=2,2,IF($N$30=3,3,IF($N$30=2,1,0)))</f>
        <v>0</v>
      </c>
      <c r="AD30" s="43">
        <f>IF($N$30=2,2,IF($O$30=3,3,IF($O$30=2,1,0)))</f>
        <v>3</v>
      </c>
      <c r="AE30" s="43">
        <f>IF($N$30+$O$30&gt;0,1,0)</f>
        <v>1</v>
      </c>
      <c r="AF30" s="44"/>
      <c r="AG30" s="44">
        <f>IF($AC$30&lt;2,0,1)</f>
        <v>0</v>
      </c>
      <c r="AH30" s="45">
        <f>IF($AD$30&lt;2,0,1)</f>
        <v>1</v>
      </c>
      <c r="AI30" s="33"/>
      <c r="AJ30" s="33"/>
      <c r="AK30" s="33"/>
      <c r="AL30" s="33"/>
      <c r="AM30" s="33"/>
      <c r="AN30" s="33"/>
    </row>
    <row r="31" spans="1:40" ht="13.5" thickBot="1">
      <c r="A31" s="2"/>
      <c r="B31" s="2"/>
      <c r="C31" s="59"/>
      <c r="D31" s="59"/>
      <c r="E31" s="59"/>
      <c r="F31" s="64"/>
      <c r="G31" s="61" t="s">
        <v>8</v>
      </c>
      <c r="H31" s="58"/>
      <c r="I31" s="59"/>
      <c r="J31" s="55"/>
      <c r="K31" s="59"/>
      <c r="L31" s="59"/>
      <c r="N31" s="128" t="s">
        <v>44</v>
      </c>
      <c r="O31" s="129"/>
      <c r="P31" s="128" t="s">
        <v>45</v>
      </c>
      <c r="Q31" s="129"/>
      <c r="R31" s="128" t="s">
        <v>46</v>
      </c>
      <c r="S31" s="129"/>
      <c r="T31" s="128" t="s">
        <v>96</v>
      </c>
      <c r="U31" s="129"/>
      <c r="V31" s="128" t="s">
        <v>47</v>
      </c>
      <c r="W31" s="129"/>
      <c r="X31" s="128" t="s">
        <v>48</v>
      </c>
      <c r="Y31" s="129"/>
      <c r="AA31" s="37"/>
      <c r="AB31" s="33"/>
      <c r="AC31" s="46"/>
      <c r="AD31" s="47"/>
      <c r="AE31" s="47"/>
      <c r="AF31" s="47"/>
      <c r="AG31" s="47"/>
      <c r="AH31" s="48"/>
      <c r="AI31" s="33"/>
      <c r="AJ31" s="33"/>
      <c r="AK31" s="33"/>
      <c r="AL31" s="33"/>
      <c r="AM31" s="33"/>
      <c r="AN31" s="33"/>
    </row>
    <row r="32" spans="1:40" ht="12.75">
      <c r="A32" s="23">
        <f>A27+7</f>
        <v>7</v>
      </c>
      <c r="B32" s="2"/>
      <c r="C32" s="57" t="str">
        <f>+$F$1</f>
        <v>AMA</v>
      </c>
      <c r="D32" s="62">
        <v>105</v>
      </c>
      <c r="E32" s="63">
        <f>+F32</f>
        <v>40498</v>
      </c>
      <c r="F32" s="64">
        <f>+$K1+$B$23+$A$32</f>
        <v>40498</v>
      </c>
      <c r="G32" s="59" t="s">
        <v>5</v>
      </c>
      <c r="H32" s="58">
        <f>+$H$23</f>
        <v>20.45</v>
      </c>
      <c r="I32" s="59" t="str">
        <f>+$I$23</f>
        <v>SAN PAOLO VOLLEY</v>
      </c>
      <c r="J32" s="55" t="s">
        <v>6</v>
      </c>
      <c r="K32" s="59" t="str">
        <f>+$I$21</f>
        <v>PGS REBA VOLLEY</v>
      </c>
      <c r="L32" s="59"/>
      <c r="N32" s="67">
        <v>3</v>
      </c>
      <c r="O32" s="68">
        <v>0</v>
      </c>
      <c r="P32" s="71">
        <v>25</v>
      </c>
      <c r="Q32" s="72">
        <v>3</v>
      </c>
      <c r="R32" s="71">
        <v>25</v>
      </c>
      <c r="S32" s="72">
        <v>9</v>
      </c>
      <c r="T32" s="71">
        <v>25</v>
      </c>
      <c r="U32" s="72">
        <v>17</v>
      </c>
      <c r="V32" s="71"/>
      <c r="W32" s="72"/>
      <c r="X32" s="71"/>
      <c r="Y32" s="72"/>
      <c r="AA32" s="37" t="str">
        <f>+$AA$23</f>
        <v>f</v>
      </c>
      <c r="AB32" s="33"/>
      <c r="AC32" s="42">
        <f>IF($O$32=2,2,IF($N$32=3,3,IF($N$32=2,1,0)))</f>
        <v>3</v>
      </c>
      <c r="AD32" s="43">
        <f>IF($N$32=2,2,IF($O$32=3,3,IF($O$32=2,1,0)))</f>
        <v>0</v>
      </c>
      <c r="AE32" s="43">
        <f>IF($N$32+$O$32&gt;0,1,0)</f>
        <v>1</v>
      </c>
      <c r="AF32" s="44"/>
      <c r="AG32" s="44">
        <f>IF($AC$32&lt;2,0,1)</f>
        <v>1</v>
      </c>
      <c r="AH32" s="45">
        <f>IF($AD$32&lt;2,0,1)</f>
        <v>0</v>
      </c>
      <c r="AI32" s="33"/>
      <c r="AJ32" s="33"/>
      <c r="AK32" s="33"/>
      <c r="AL32" s="33"/>
      <c r="AM32" s="33"/>
      <c r="AN32" s="33"/>
    </row>
    <row r="33" spans="1:40" ht="12.75">
      <c r="A33" s="24"/>
      <c r="B33" s="2"/>
      <c r="C33" s="57" t="str">
        <f>+$F$1</f>
        <v>AMA</v>
      </c>
      <c r="D33" s="62">
        <v>106</v>
      </c>
      <c r="E33" s="63">
        <f>+F33</f>
        <v>40498</v>
      </c>
      <c r="F33" s="64">
        <f>+$K1+$B$24+$A$32</f>
        <v>40498</v>
      </c>
      <c r="G33" s="59" t="s">
        <v>5</v>
      </c>
      <c r="H33" s="58">
        <f>+$H$24</f>
        <v>20.3</v>
      </c>
      <c r="I33" s="59" t="str">
        <f>+$I$24</f>
        <v>LOPEZ VOLLEY</v>
      </c>
      <c r="J33" s="55" t="s">
        <v>6</v>
      </c>
      <c r="K33" s="59" t="str">
        <f>+$I$20</f>
        <v>P.G. FRASSATI Trofarello</v>
      </c>
      <c r="L33" s="59"/>
      <c r="N33" s="67">
        <v>1</v>
      </c>
      <c r="O33" s="68">
        <v>3</v>
      </c>
      <c r="P33" s="71">
        <v>16</v>
      </c>
      <c r="Q33" s="72">
        <v>25</v>
      </c>
      <c r="R33" s="71">
        <v>27</v>
      </c>
      <c r="S33" s="72">
        <v>25</v>
      </c>
      <c r="T33" s="71">
        <v>14</v>
      </c>
      <c r="U33" s="72">
        <v>25</v>
      </c>
      <c r="V33" s="71">
        <v>20</v>
      </c>
      <c r="W33" s="72">
        <v>25</v>
      </c>
      <c r="X33" s="71"/>
      <c r="Y33" s="72"/>
      <c r="AA33" s="37" t="str">
        <f>+$AA$24</f>
        <v>g</v>
      </c>
      <c r="AB33" s="33"/>
      <c r="AC33" s="42">
        <f>IF($O$33=2,2,IF($N$33=3,3,IF($N$33=2,1,0)))</f>
        <v>0</v>
      </c>
      <c r="AD33" s="43">
        <f>IF($N$33=2,2,IF($O$33=3,3,IF($O$33=2,1,0)))</f>
        <v>3</v>
      </c>
      <c r="AE33" s="43">
        <f>IF($N$33+$O$33&gt;0,1,0)</f>
        <v>1</v>
      </c>
      <c r="AF33" s="44"/>
      <c r="AG33" s="44">
        <f>IF($AC$33&lt;2,0,1)</f>
        <v>0</v>
      </c>
      <c r="AH33" s="45">
        <f>IF($AD$33&lt;2,0,1)</f>
        <v>1</v>
      </c>
      <c r="AI33" s="33"/>
      <c r="AJ33" s="33"/>
      <c r="AK33" s="33"/>
      <c r="AL33" s="33"/>
      <c r="AM33" s="33"/>
      <c r="AN33" s="33"/>
    </row>
    <row r="34" spans="1:40" ht="12.75">
      <c r="A34" s="24"/>
      <c r="B34" s="2"/>
      <c r="C34" s="57" t="str">
        <f>+$F$1</f>
        <v>AMA</v>
      </c>
      <c r="D34" s="62">
        <v>107</v>
      </c>
      <c r="E34" s="63">
        <f>+F34</f>
        <v>40499</v>
      </c>
      <c r="F34" s="64">
        <f>+$K1+$B$18+$A$32</f>
        <v>40499</v>
      </c>
      <c r="G34" s="59" t="s">
        <v>5</v>
      </c>
      <c r="H34" s="58">
        <f>+$H$18</f>
        <v>20.3</v>
      </c>
      <c r="I34" s="59" t="str">
        <f>+$I$18</f>
        <v>TORAKIKI</v>
      </c>
      <c r="J34" s="55" t="s">
        <v>6</v>
      </c>
      <c r="K34" s="59" t="str">
        <f>+$I$19</f>
        <v>FREE VOLLEY</v>
      </c>
      <c r="L34" s="59"/>
      <c r="N34" s="67">
        <v>3</v>
      </c>
      <c r="O34" s="68">
        <v>1</v>
      </c>
      <c r="P34" s="71">
        <v>25</v>
      </c>
      <c r="Q34" s="72">
        <v>17</v>
      </c>
      <c r="R34" s="71">
        <v>23</v>
      </c>
      <c r="S34" s="72">
        <v>25</v>
      </c>
      <c r="T34" s="71">
        <v>25</v>
      </c>
      <c r="U34" s="72">
        <v>19</v>
      </c>
      <c r="V34" s="71">
        <v>25</v>
      </c>
      <c r="W34" s="72">
        <v>22</v>
      </c>
      <c r="X34" s="71"/>
      <c r="Y34" s="72"/>
      <c r="AA34" s="37" t="str">
        <f>+$AA$18</f>
        <v>a</v>
      </c>
      <c r="AB34" s="33"/>
      <c r="AC34" s="42">
        <f>IF($O$34=2,2,IF($N$34=3,3,IF($N$34=2,1,0)))</f>
        <v>3</v>
      </c>
      <c r="AD34" s="43">
        <f>IF($N$34=2,2,IF($O$34=3,3,IF($O$34=2,1,0)))</f>
        <v>0</v>
      </c>
      <c r="AE34" s="43">
        <f>IF($N$34+$O$34&gt;0,1,0)</f>
        <v>1</v>
      </c>
      <c r="AF34" s="44"/>
      <c r="AG34" s="44">
        <f>IF($AC$34&lt;2,0,1)</f>
        <v>1</v>
      </c>
      <c r="AH34" s="45">
        <f>IF($AD$34&lt;2,0,1)</f>
        <v>0</v>
      </c>
      <c r="AI34" s="33"/>
      <c r="AJ34" s="33"/>
      <c r="AK34" s="33"/>
      <c r="AL34" s="33"/>
      <c r="AM34" s="33"/>
      <c r="AN34" s="33"/>
    </row>
    <row r="35" spans="1:40" ht="13.5" thickBot="1">
      <c r="A35" s="25"/>
      <c r="B35" s="2"/>
      <c r="C35" s="57" t="str">
        <f>+$F$1</f>
        <v>AMA</v>
      </c>
      <c r="D35" s="62">
        <v>108</v>
      </c>
      <c r="E35" s="63">
        <f>+F35</f>
        <v>40500</v>
      </c>
      <c r="F35" s="64">
        <f>+$K1+$B$25+$A$32</f>
        <v>40500</v>
      </c>
      <c r="G35" s="59" t="s">
        <v>5</v>
      </c>
      <c r="H35" s="58">
        <f>+$H$25</f>
        <v>21.15</v>
      </c>
      <c r="I35" s="59" t="str">
        <f>+$I$25</f>
        <v>CASELETTE "B"</v>
      </c>
      <c r="J35" s="55" t="s">
        <v>6</v>
      </c>
      <c r="K35" s="59" t="str">
        <f>+$I$22</f>
        <v>KAPPA VOLLEY</v>
      </c>
      <c r="L35" s="59"/>
      <c r="M35" s="96" t="s">
        <v>85</v>
      </c>
      <c r="N35" s="69">
        <v>3</v>
      </c>
      <c r="O35" s="70">
        <v>0</v>
      </c>
      <c r="P35" s="73">
        <v>25</v>
      </c>
      <c r="Q35" s="74">
        <v>18</v>
      </c>
      <c r="R35" s="73">
        <v>25</v>
      </c>
      <c r="S35" s="74">
        <v>22</v>
      </c>
      <c r="T35" s="73">
        <v>25</v>
      </c>
      <c r="U35" s="74">
        <v>21</v>
      </c>
      <c r="V35" s="73"/>
      <c r="W35" s="74"/>
      <c r="X35" s="73"/>
      <c r="Y35" s="74"/>
      <c r="AA35" s="37" t="str">
        <f>+$AA$25</f>
        <v>h</v>
      </c>
      <c r="AB35" s="33"/>
      <c r="AC35" s="42">
        <f>IF($O$35=2,2,IF($N$35=3,3,IF($N$35=2,1,0)))</f>
        <v>3</v>
      </c>
      <c r="AD35" s="43">
        <f>IF($N$35=2,2,IF($O$35=3,3,IF($O$35=2,1,0)))</f>
        <v>0</v>
      </c>
      <c r="AE35" s="43">
        <f>IF($N$35+$O$35&gt;0,1,0)</f>
        <v>1</v>
      </c>
      <c r="AF35" s="44"/>
      <c r="AG35" s="44">
        <f>IF($AC$35&lt;2,0,1)</f>
        <v>1</v>
      </c>
      <c r="AH35" s="45">
        <f>IF($AD$35&lt;2,0,1)</f>
        <v>0</v>
      </c>
      <c r="AI35" s="33"/>
      <c r="AJ35" s="33"/>
      <c r="AK35" s="33"/>
      <c r="AL35" s="33"/>
      <c r="AM35" s="33"/>
      <c r="AN35" s="33"/>
    </row>
    <row r="36" spans="1:40" ht="13.5" thickBot="1">
      <c r="A36" s="2"/>
      <c r="B36" s="2"/>
      <c r="C36" s="59"/>
      <c r="D36" s="59"/>
      <c r="E36" s="59"/>
      <c r="F36" s="64"/>
      <c r="G36" s="61" t="s">
        <v>9</v>
      </c>
      <c r="H36" s="58"/>
      <c r="I36" s="59"/>
      <c r="J36" s="55"/>
      <c r="K36" s="59"/>
      <c r="L36" s="59"/>
      <c r="N36" s="128" t="s">
        <v>44</v>
      </c>
      <c r="O36" s="129"/>
      <c r="P36" s="128" t="s">
        <v>45</v>
      </c>
      <c r="Q36" s="129"/>
      <c r="R36" s="128" t="s">
        <v>46</v>
      </c>
      <c r="S36" s="129"/>
      <c r="T36" s="128" t="s">
        <v>96</v>
      </c>
      <c r="U36" s="129"/>
      <c r="V36" s="128" t="s">
        <v>47</v>
      </c>
      <c r="W36" s="129"/>
      <c r="X36" s="128" t="s">
        <v>48</v>
      </c>
      <c r="Y36" s="129"/>
      <c r="AA36" s="37"/>
      <c r="AB36" s="33"/>
      <c r="AC36" s="46"/>
      <c r="AD36" s="47"/>
      <c r="AE36" s="47"/>
      <c r="AF36" s="47"/>
      <c r="AG36" s="47"/>
      <c r="AH36" s="48"/>
      <c r="AI36" s="33"/>
      <c r="AJ36" s="33"/>
      <c r="AK36" s="33"/>
      <c r="AL36" s="33"/>
      <c r="AM36" s="33"/>
      <c r="AN36" s="33"/>
    </row>
    <row r="37" spans="1:40" ht="12.75">
      <c r="A37" s="23">
        <f>A32+7</f>
        <v>14</v>
      </c>
      <c r="B37" s="2"/>
      <c r="C37" s="57" t="str">
        <f>+$F$1</f>
        <v>AMA</v>
      </c>
      <c r="D37" s="62">
        <v>109</v>
      </c>
      <c r="E37" s="63">
        <f>+F37</f>
        <v>40506</v>
      </c>
      <c r="F37" s="64">
        <f>+$K1+$B$20+$A$37</f>
        <v>40506</v>
      </c>
      <c r="G37" s="59" t="s">
        <v>5</v>
      </c>
      <c r="H37" s="58">
        <f>+$H$20</f>
        <v>21</v>
      </c>
      <c r="I37" s="59" t="str">
        <f>+$I$20</f>
        <v>P.G. FRASSATI Trofarello</v>
      </c>
      <c r="J37" s="55" t="s">
        <v>6</v>
      </c>
      <c r="K37" s="59" t="str">
        <f>+$I$18</f>
        <v>TORAKIKI</v>
      </c>
      <c r="L37" s="59"/>
      <c r="M37" s="96" t="s">
        <v>86</v>
      </c>
      <c r="N37" s="67">
        <v>3</v>
      </c>
      <c r="O37" s="68">
        <v>2</v>
      </c>
      <c r="P37" s="71">
        <v>25</v>
      </c>
      <c r="Q37" s="72">
        <v>22</v>
      </c>
      <c r="R37" s="71">
        <v>25</v>
      </c>
      <c r="S37" s="72">
        <v>21</v>
      </c>
      <c r="T37" s="71">
        <v>22</v>
      </c>
      <c r="U37" s="72">
        <v>25</v>
      </c>
      <c r="V37" s="71">
        <v>21</v>
      </c>
      <c r="W37" s="72">
        <v>25</v>
      </c>
      <c r="X37" s="71">
        <v>15</v>
      </c>
      <c r="Y37" s="72">
        <v>13</v>
      </c>
      <c r="AA37" s="37" t="str">
        <f>+$AA$20</f>
        <v>c</v>
      </c>
      <c r="AB37" s="33"/>
      <c r="AC37" s="42">
        <f>IF($O$37=2,2,IF($N$37=3,3,IF($N$37=2,1,0)))</f>
        <v>2</v>
      </c>
      <c r="AD37" s="43">
        <f>IF($N$37=2,2,IF($O$37=3,3,IF($O$37=2,1,0)))</f>
        <v>1</v>
      </c>
      <c r="AE37" s="43">
        <f>IF($N$37+$O$37&gt;0,1,0)</f>
        <v>1</v>
      </c>
      <c r="AF37" s="44"/>
      <c r="AG37" s="44">
        <f>IF($AC$37&lt;2,0,1)</f>
        <v>1</v>
      </c>
      <c r="AH37" s="45">
        <f>IF($AD$37&lt;2,0,1)</f>
        <v>0</v>
      </c>
      <c r="AI37" s="33"/>
      <c r="AJ37" s="33"/>
      <c r="AK37" s="33"/>
      <c r="AL37" s="33"/>
      <c r="AM37" s="33"/>
      <c r="AN37" s="33"/>
    </row>
    <row r="38" spans="1:40" ht="12.75">
      <c r="A38" s="24"/>
      <c r="B38" s="2"/>
      <c r="C38" s="57" t="str">
        <f>+$F$1</f>
        <v>AMA</v>
      </c>
      <c r="D38" s="59">
        <v>110</v>
      </c>
      <c r="E38" s="63">
        <f>+F38</f>
        <v>40507</v>
      </c>
      <c r="F38" s="64">
        <f>+$K1+$B$21+$A$37</f>
        <v>40507</v>
      </c>
      <c r="G38" s="59" t="s">
        <v>5</v>
      </c>
      <c r="H38" s="58">
        <f>+$H$21</f>
        <v>20.3</v>
      </c>
      <c r="I38" s="59" t="str">
        <f>+$I$21</f>
        <v>PGS REBA VOLLEY</v>
      </c>
      <c r="J38" s="55" t="s">
        <v>6</v>
      </c>
      <c r="K38" s="59" t="str">
        <f>+$I$24</f>
        <v>LOPEZ VOLLEY</v>
      </c>
      <c r="L38" s="59"/>
      <c r="N38" s="67">
        <v>0</v>
      </c>
      <c r="O38" s="68">
        <v>3</v>
      </c>
      <c r="P38" s="71">
        <v>14</v>
      </c>
      <c r="Q38" s="72">
        <v>25</v>
      </c>
      <c r="R38" s="71">
        <v>17</v>
      </c>
      <c r="S38" s="72">
        <v>25</v>
      </c>
      <c r="T38" s="71">
        <v>9</v>
      </c>
      <c r="U38" s="72">
        <v>25</v>
      </c>
      <c r="V38" s="71"/>
      <c r="W38" s="72"/>
      <c r="X38" s="71"/>
      <c r="Y38" s="72"/>
      <c r="AA38" s="37" t="str">
        <f>+$AA$21</f>
        <v>d</v>
      </c>
      <c r="AB38" s="33"/>
      <c r="AC38" s="42">
        <f>IF($O$38=2,2,IF($N$38=3,3,IF($N$38=2,1,0)))</f>
        <v>0</v>
      </c>
      <c r="AD38" s="43">
        <f>IF($N$38=2,2,IF($O$38=3,3,IF($O$38=2,1,0)))</f>
        <v>3</v>
      </c>
      <c r="AE38" s="43">
        <f>IF($N$38+$O$38&gt;0,1,0)</f>
        <v>1</v>
      </c>
      <c r="AF38" s="44"/>
      <c r="AG38" s="44">
        <f>IF($AC$38&lt;2,0,1)</f>
        <v>0</v>
      </c>
      <c r="AH38" s="45">
        <f>IF($AD$38&lt;2,0,1)</f>
        <v>1</v>
      </c>
      <c r="AI38" s="33"/>
      <c r="AJ38" s="33"/>
      <c r="AK38" s="33"/>
      <c r="AL38" s="33"/>
      <c r="AM38" s="33"/>
      <c r="AN38" s="33"/>
    </row>
    <row r="39" spans="1:40" ht="12.75">
      <c r="A39" s="24"/>
      <c r="B39" s="2"/>
      <c r="C39" s="57" t="str">
        <f>+$F$1</f>
        <v>AMA</v>
      </c>
      <c r="D39" s="59">
        <v>111</v>
      </c>
      <c r="E39" s="63">
        <f>+F39</f>
        <v>40508</v>
      </c>
      <c r="F39" s="64">
        <f>+$K1+$B$22+$A$37</f>
        <v>40508</v>
      </c>
      <c r="G39" s="59" t="s">
        <v>5</v>
      </c>
      <c r="H39" s="58">
        <f>+$H$22</f>
        <v>20.45</v>
      </c>
      <c r="I39" s="59" t="str">
        <f>+$I$22</f>
        <v>KAPPA VOLLEY</v>
      </c>
      <c r="J39" s="55" t="s">
        <v>6</v>
      </c>
      <c r="K39" s="59" t="str">
        <f>+$I$23</f>
        <v>SAN PAOLO VOLLEY</v>
      </c>
      <c r="L39" s="59"/>
      <c r="N39" s="67">
        <v>2</v>
      </c>
      <c r="O39" s="68">
        <v>3</v>
      </c>
      <c r="P39" s="71">
        <v>25</v>
      </c>
      <c r="Q39" s="72">
        <v>16</v>
      </c>
      <c r="R39" s="71">
        <v>25</v>
      </c>
      <c r="S39" s="72">
        <v>23</v>
      </c>
      <c r="T39" s="71">
        <v>12</v>
      </c>
      <c r="U39" s="72">
        <v>25</v>
      </c>
      <c r="V39" s="71">
        <v>12</v>
      </c>
      <c r="W39" s="72">
        <v>25</v>
      </c>
      <c r="X39" s="71">
        <v>10</v>
      </c>
      <c r="Y39" s="72">
        <v>15</v>
      </c>
      <c r="AA39" s="37" t="str">
        <f>+$AA$22</f>
        <v>e</v>
      </c>
      <c r="AB39" s="33"/>
      <c r="AC39" s="42">
        <f>IF($O$39=2,2,IF($N$39=3,3,IF($N$39=2,1,0)))</f>
        <v>1</v>
      </c>
      <c r="AD39" s="43">
        <f>IF($N$39=2,2,IF($O$39=3,3,IF($O$39=2,1,0)))</f>
        <v>2</v>
      </c>
      <c r="AE39" s="43">
        <f>IF($N$39+$O$39&gt;0,1,0)</f>
        <v>1</v>
      </c>
      <c r="AF39" s="44"/>
      <c r="AG39" s="44">
        <f>IF($AC$39&lt;2,0,1)</f>
        <v>0</v>
      </c>
      <c r="AH39" s="45">
        <f>IF($AD$39&lt;2,0,1)</f>
        <v>1</v>
      </c>
      <c r="AI39" s="33"/>
      <c r="AJ39" s="33"/>
      <c r="AK39" s="33"/>
      <c r="AL39" s="33"/>
      <c r="AM39" s="33"/>
      <c r="AN39" s="33"/>
    </row>
    <row r="40" spans="1:40" ht="13.5" thickBot="1">
      <c r="A40" s="25"/>
      <c r="B40" s="2"/>
      <c r="C40" s="57" t="str">
        <f>+$F$1</f>
        <v>AMA</v>
      </c>
      <c r="D40" s="59">
        <v>112</v>
      </c>
      <c r="E40" s="63">
        <f>+F40</f>
        <v>40507</v>
      </c>
      <c r="F40" s="64">
        <f>+$K1+$B$19+$A$37</f>
        <v>40507</v>
      </c>
      <c r="G40" s="59" t="s">
        <v>5</v>
      </c>
      <c r="H40" s="58">
        <f>+$H$19</f>
        <v>21</v>
      </c>
      <c r="I40" s="59" t="str">
        <f>+$I$19</f>
        <v>FREE VOLLEY</v>
      </c>
      <c r="J40" s="55" t="s">
        <v>6</v>
      </c>
      <c r="K40" s="59" t="str">
        <f>+$I$25</f>
        <v>CASELETTE "B"</v>
      </c>
      <c r="L40" s="59"/>
      <c r="N40" s="69">
        <v>3</v>
      </c>
      <c r="O40" s="70">
        <v>2</v>
      </c>
      <c r="P40" s="73">
        <v>25</v>
      </c>
      <c r="Q40" s="74">
        <v>10</v>
      </c>
      <c r="R40" s="73">
        <v>24</v>
      </c>
      <c r="S40" s="74">
        <v>26</v>
      </c>
      <c r="T40" s="73">
        <v>19</v>
      </c>
      <c r="U40" s="74">
        <v>25</v>
      </c>
      <c r="V40" s="73">
        <v>25</v>
      </c>
      <c r="W40" s="74">
        <v>18</v>
      </c>
      <c r="X40" s="73">
        <v>15</v>
      </c>
      <c r="Y40" s="74">
        <v>12</v>
      </c>
      <c r="AA40" s="37" t="str">
        <f>+$AA$19</f>
        <v>b</v>
      </c>
      <c r="AB40" s="33"/>
      <c r="AC40" s="42">
        <f>IF($O$40=2,2,IF($N$40=3,3,IF($N$40=2,1,0)))</f>
        <v>2</v>
      </c>
      <c r="AD40" s="43">
        <f>IF($N$40=2,2,IF($O$40=3,3,IF($O$40=2,1,0)))</f>
        <v>1</v>
      </c>
      <c r="AE40" s="43">
        <f>IF($N$40+$O$40&gt;0,1,0)</f>
        <v>1</v>
      </c>
      <c r="AF40" s="44"/>
      <c r="AG40" s="44">
        <f>IF($AC$40&lt;2,0,1)</f>
        <v>1</v>
      </c>
      <c r="AH40" s="45">
        <f>IF($AD$40&lt;2,0,1)</f>
        <v>0</v>
      </c>
      <c r="AI40" s="33"/>
      <c r="AJ40" s="33"/>
      <c r="AK40" s="33"/>
      <c r="AL40" s="33"/>
      <c r="AM40" s="33"/>
      <c r="AN40" s="33"/>
    </row>
    <row r="41" spans="1:40" ht="13.5" thickBot="1">
      <c r="A41" s="2"/>
      <c r="B41" s="2"/>
      <c r="C41" s="59"/>
      <c r="D41" s="59"/>
      <c r="E41" s="59"/>
      <c r="F41" s="64"/>
      <c r="G41" s="61" t="s">
        <v>10</v>
      </c>
      <c r="H41" s="58"/>
      <c r="I41" s="59"/>
      <c r="J41" s="55"/>
      <c r="K41" s="59"/>
      <c r="L41" s="59"/>
      <c r="N41" s="128" t="s">
        <v>44</v>
      </c>
      <c r="O41" s="129"/>
      <c r="P41" s="128" t="s">
        <v>45</v>
      </c>
      <c r="Q41" s="129"/>
      <c r="R41" s="128" t="s">
        <v>46</v>
      </c>
      <c r="S41" s="129"/>
      <c r="T41" s="128" t="s">
        <v>96</v>
      </c>
      <c r="U41" s="129"/>
      <c r="V41" s="128" t="s">
        <v>47</v>
      </c>
      <c r="W41" s="129"/>
      <c r="X41" s="128" t="s">
        <v>48</v>
      </c>
      <c r="Y41" s="129"/>
      <c r="AA41" s="37"/>
      <c r="AB41" s="33"/>
      <c r="AC41" s="46"/>
      <c r="AD41" s="47"/>
      <c r="AE41" s="47"/>
      <c r="AF41" s="47"/>
      <c r="AG41" s="47"/>
      <c r="AH41" s="48"/>
      <c r="AI41" s="33"/>
      <c r="AJ41" s="33"/>
      <c r="AK41" s="33"/>
      <c r="AL41" s="33"/>
      <c r="AM41" s="33"/>
      <c r="AN41" s="33"/>
    </row>
    <row r="42" spans="1:40" ht="12.75">
      <c r="A42" s="23">
        <f>A37+7</f>
        <v>21</v>
      </c>
      <c r="B42" s="2"/>
      <c r="C42" s="57" t="str">
        <f>+$F$1</f>
        <v>AMA</v>
      </c>
      <c r="D42" s="59">
        <v>113</v>
      </c>
      <c r="E42" s="63">
        <f>+F42</f>
        <v>40512</v>
      </c>
      <c r="F42" s="64">
        <f>+$K1+$B$24+$A$42</f>
        <v>40512</v>
      </c>
      <c r="G42" s="59" t="s">
        <v>5</v>
      </c>
      <c r="H42" s="58">
        <f>+$H$24</f>
        <v>20.3</v>
      </c>
      <c r="I42" s="59" t="str">
        <f>+$I$24</f>
        <v>LOPEZ VOLLEY</v>
      </c>
      <c r="J42" s="55" t="s">
        <v>6</v>
      </c>
      <c r="K42" s="59" t="str">
        <f>+$I$22</f>
        <v>KAPPA VOLLEY</v>
      </c>
      <c r="L42" s="59"/>
      <c r="N42" s="67">
        <v>1</v>
      </c>
      <c r="O42" s="68">
        <v>3</v>
      </c>
      <c r="P42" s="71">
        <v>18</v>
      </c>
      <c r="Q42" s="72">
        <v>25</v>
      </c>
      <c r="R42" s="71">
        <v>25</v>
      </c>
      <c r="S42" s="72">
        <v>14</v>
      </c>
      <c r="T42" s="71">
        <v>21</v>
      </c>
      <c r="U42" s="72">
        <v>25</v>
      </c>
      <c r="V42" s="71">
        <v>19</v>
      </c>
      <c r="W42" s="72">
        <v>25</v>
      </c>
      <c r="X42" s="71"/>
      <c r="Y42" s="72"/>
      <c r="AA42" s="37" t="str">
        <f>+$AA$24</f>
        <v>g</v>
      </c>
      <c r="AB42" s="33"/>
      <c r="AC42" s="42">
        <f>IF($O$42=2,2,IF($N$42=3,3,IF($N$42=2,1,0)))</f>
        <v>0</v>
      </c>
      <c r="AD42" s="43">
        <f>IF($N$42=2,2,IF($O$42=3,3,IF($O$42=2,1,0)))</f>
        <v>3</v>
      </c>
      <c r="AE42" s="43">
        <f>IF($N$42+$O$42&gt;0,1,0)</f>
        <v>1</v>
      </c>
      <c r="AF42" s="44"/>
      <c r="AG42" s="44">
        <f>IF($AC$42&lt;2,0,1)</f>
        <v>0</v>
      </c>
      <c r="AH42" s="45">
        <f>IF($AD$42&lt;2,0,1)</f>
        <v>1</v>
      </c>
      <c r="AI42" s="33"/>
      <c r="AJ42" s="33"/>
      <c r="AK42" s="33"/>
      <c r="AL42" s="33"/>
      <c r="AM42" s="33"/>
      <c r="AN42" s="33"/>
    </row>
    <row r="43" spans="1:40" ht="12.75">
      <c r="A43" s="24"/>
      <c r="B43" s="2"/>
      <c r="C43" s="57" t="str">
        <f>+$F$1</f>
        <v>AMA</v>
      </c>
      <c r="D43" s="59">
        <v>114</v>
      </c>
      <c r="E43" s="63">
        <f>+F43</f>
        <v>40513</v>
      </c>
      <c r="F43" s="64">
        <f>+$K1+$B$18+$A$42</f>
        <v>40513</v>
      </c>
      <c r="G43" s="59" t="s">
        <v>5</v>
      </c>
      <c r="H43" s="58">
        <f>+$H$18</f>
        <v>20.3</v>
      </c>
      <c r="I43" s="59" t="str">
        <f>+$I$18</f>
        <v>TORAKIKI</v>
      </c>
      <c r="J43" s="55" t="s">
        <v>6</v>
      </c>
      <c r="K43" s="59" t="str">
        <f>+$I$21</f>
        <v>PGS REBA VOLLEY</v>
      </c>
      <c r="L43" s="59"/>
      <c r="N43" s="67">
        <v>3</v>
      </c>
      <c r="O43" s="68">
        <v>0</v>
      </c>
      <c r="P43" s="71">
        <v>25</v>
      </c>
      <c r="Q43" s="72">
        <v>11</v>
      </c>
      <c r="R43" s="71">
        <v>25</v>
      </c>
      <c r="S43" s="72">
        <v>8</v>
      </c>
      <c r="T43" s="71">
        <v>25</v>
      </c>
      <c r="U43" s="72">
        <v>10</v>
      </c>
      <c r="V43" s="71"/>
      <c r="W43" s="72"/>
      <c r="X43" s="71"/>
      <c r="Y43" s="72"/>
      <c r="AA43" s="37" t="str">
        <f>+$AA$18</f>
        <v>a</v>
      </c>
      <c r="AB43" s="33"/>
      <c r="AC43" s="42">
        <f>IF($O$43=2,2,IF($N$43=3,3,IF($N$43=2,1,0)))</f>
        <v>3</v>
      </c>
      <c r="AD43" s="43">
        <f>IF($N$43=2,2,IF($O$43=3,3,IF($O$43=2,1,0)))</f>
        <v>0</v>
      </c>
      <c r="AE43" s="43">
        <f>IF($N$43+$O$43&gt;0,1,0)</f>
        <v>1</v>
      </c>
      <c r="AF43" s="44"/>
      <c r="AG43" s="44">
        <f>IF($AC$43&lt;2,0,1)</f>
        <v>1</v>
      </c>
      <c r="AH43" s="45">
        <f>IF($AD$43&lt;2,0,1)</f>
        <v>0</v>
      </c>
      <c r="AI43" s="33"/>
      <c r="AJ43" s="33"/>
      <c r="AK43" s="33"/>
      <c r="AL43" s="33"/>
      <c r="AM43" s="33"/>
      <c r="AN43" s="33"/>
    </row>
    <row r="44" spans="1:40" ht="12.75">
      <c r="A44" s="24"/>
      <c r="B44" s="2"/>
      <c r="C44" s="57" t="str">
        <f>+$F$1</f>
        <v>AMA</v>
      </c>
      <c r="D44" s="59">
        <v>115</v>
      </c>
      <c r="E44" s="63">
        <f>+F44</f>
        <v>40514</v>
      </c>
      <c r="F44" s="64">
        <f>+$K1+$B$19+$A$42</f>
        <v>40514</v>
      </c>
      <c r="G44" s="59" t="s">
        <v>5</v>
      </c>
      <c r="H44" s="58">
        <f>+$H$19</f>
        <v>21</v>
      </c>
      <c r="I44" s="59" t="str">
        <f>+$I$19</f>
        <v>FREE VOLLEY</v>
      </c>
      <c r="J44" s="55" t="s">
        <v>6</v>
      </c>
      <c r="K44" s="59" t="str">
        <f>+$I$20</f>
        <v>P.G. FRASSATI Trofarello</v>
      </c>
      <c r="L44" s="59"/>
      <c r="N44" s="67">
        <v>1</v>
      </c>
      <c r="O44" s="68">
        <v>3</v>
      </c>
      <c r="P44" s="71">
        <v>15</v>
      </c>
      <c r="Q44" s="72">
        <v>25</v>
      </c>
      <c r="R44" s="71">
        <v>18</v>
      </c>
      <c r="S44" s="72">
        <v>25</v>
      </c>
      <c r="T44" s="71">
        <v>25</v>
      </c>
      <c r="U44" s="72">
        <v>18</v>
      </c>
      <c r="V44" s="71">
        <v>23</v>
      </c>
      <c r="W44" s="72">
        <v>25</v>
      </c>
      <c r="X44" s="71"/>
      <c r="Y44" s="72"/>
      <c r="AA44" s="37" t="str">
        <f>+$AA$19</f>
        <v>b</v>
      </c>
      <c r="AB44" s="33"/>
      <c r="AC44" s="42">
        <f>IF($O$44=2,2,IF($N$44=3,3,IF($N$44=2,1,0)))</f>
        <v>0</v>
      </c>
      <c r="AD44" s="43">
        <f>IF($N$44=2,2,IF($O$44=3,3,IF($O$44=2,1,0)))</f>
        <v>3</v>
      </c>
      <c r="AE44" s="43">
        <f>IF($N$44+$O$44&gt;0,1,0)</f>
        <v>1</v>
      </c>
      <c r="AF44" s="44"/>
      <c r="AG44" s="44">
        <f>IF($AC$44&lt;2,0,1)</f>
        <v>0</v>
      </c>
      <c r="AH44" s="45">
        <f>IF($AD$44&lt;2,0,1)</f>
        <v>1</v>
      </c>
      <c r="AI44" s="33"/>
      <c r="AJ44" s="33"/>
      <c r="AK44" s="33"/>
      <c r="AL44" s="33"/>
      <c r="AM44" s="33"/>
      <c r="AN44" s="33"/>
    </row>
    <row r="45" spans="1:40" ht="13.5" thickBot="1">
      <c r="A45" s="25"/>
      <c r="B45" s="2"/>
      <c r="C45" s="57" t="str">
        <f>+$F$1</f>
        <v>AMA</v>
      </c>
      <c r="D45" s="59">
        <v>116</v>
      </c>
      <c r="E45" s="63">
        <f>+F45</f>
        <v>40514</v>
      </c>
      <c r="F45" s="64">
        <f>+$K1+$B$25+$A$42</f>
        <v>40514</v>
      </c>
      <c r="G45" s="59" t="s">
        <v>5</v>
      </c>
      <c r="H45" s="58">
        <f>+$H$25</f>
        <v>21.15</v>
      </c>
      <c r="I45" s="59" t="str">
        <f>+$I$25</f>
        <v>CASELETTE "B"</v>
      </c>
      <c r="J45" s="55" t="s">
        <v>6</v>
      </c>
      <c r="K45" s="59" t="str">
        <f>+$I$23</f>
        <v>SAN PAOLO VOLLEY</v>
      </c>
      <c r="L45" s="59"/>
      <c r="N45" s="69">
        <v>1</v>
      </c>
      <c r="O45" s="70">
        <v>3</v>
      </c>
      <c r="P45" s="73">
        <v>16</v>
      </c>
      <c r="Q45" s="74">
        <v>25</v>
      </c>
      <c r="R45" s="73">
        <v>24</v>
      </c>
      <c r="S45" s="74">
        <v>26</v>
      </c>
      <c r="T45" s="73">
        <v>25</v>
      </c>
      <c r="U45" s="74">
        <v>18</v>
      </c>
      <c r="V45" s="73">
        <v>24</v>
      </c>
      <c r="W45" s="74">
        <v>26</v>
      </c>
      <c r="X45" s="73"/>
      <c r="Y45" s="74"/>
      <c r="AA45" s="37" t="str">
        <f>+$AA$25</f>
        <v>h</v>
      </c>
      <c r="AB45" s="33"/>
      <c r="AC45" s="42">
        <f>IF($O$45=2,2,IF($N$45=3,3,IF($N$45=2,1,0)))</f>
        <v>0</v>
      </c>
      <c r="AD45" s="43">
        <f>IF($N$45=2,2,IF($O$45=3,3,IF($O$45=2,1,0)))</f>
        <v>3</v>
      </c>
      <c r="AE45" s="43">
        <f>IF($N$45+$O$45&gt;0,1,0)</f>
        <v>1</v>
      </c>
      <c r="AF45" s="44"/>
      <c r="AG45" s="44">
        <f>IF($AC$45&lt;2,0,1)</f>
        <v>0</v>
      </c>
      <c r="AH45" s="45">
        <f>IF($AD$45&lt;2,0,1)</f>
        <v>1</v>
      </c>
      <c r="AI45" s="33"/>
      <c r="AJ45" s="33"/>
      <c r="AK45" s="33"/>
      <c r="AL45" s="33"/>
      <c r="AM45" s="33"/>
      <c r="AN45" s="33"/>
    </row>
    <row r="46" spans="1:40" ht="13.5" thickBot="1">
      <c r="A46" s="2"/>
      <c r="B46" s="2"/>
      <c r="C46" s="59"/>
      <c r="D46" s="59"/>
      <c r="E46" s="59"/>
      <c r="F46" s="64"/>
      <c r="G46" s="61" t="s">
        <v>11</v>
      </c>
      <c r="H46" s="58"/>
      <c r="I46" s="59"/>
      <c r="J46" s="55"/>
      <c r="K46" s="59"/>
      <c r="L46" s="59"/>
      <c r="N46" s="128" t="s">
        <v>44</v>
      </c>
      <c r="O46" s="129"/>
      <c r="P46" s="128" t="s">
        <v>45</v>
      </c>
      <c r="Q46" s="129"/>
      <c r="R46" s="128" t="s">
        <v>46</v>
      </c>
      <c r="S46" s="129"/>
      <c r="T46" s="128" t="s">
        <v>96</v>
      </c>
      <c r="U46" s="129"/>
      <c r="V46" s="128" t="s">
        <v>47</v>
      </c>
      <c r="W46" s="129"/>
      <c r="X46" s="128" t="s">
        <v>48</v>
      </c>
      <c r="Y46" s="129"/>
      <c r="AA46" s="37"/>
      <c r="AB46" s="33"/>
      <c r="AC46" s="46"/>
      <c r="AD46" s="47"/>
      <c r="AE46" s="47"/>
      <c r="AF46" s="47"/>
      <c r="AG46" s="47"/>
      <c r="AH46" s="48"/>
      <c r="AI46" s="33"/>
      <c r="AJ46" s="33"/>
      <c r="AK46" s="33"/>
      <c r="AL46" s="33"/>
      <c r="AM46" s="33"/>
      <c r="AN46" s="33"/>
    </row>
    <row r="47" spans="1:40" ht="12.75">
      <c r="A47" s="23">
        <f>A42+7</f>
        <v>28</v>
      </c>
      <c r="B47" s="2"/>
      <c r="C47" s="57" t="str">
        <f>+$F$1</f>
        <v>AMA</v>
      </c>
      <c r="D47" s="59">
        <v>117</v>
      </c>
      <c r="E47" s="63">
        <f>+F47</f>
        <v>40521</v>
      </c>
      <c r="F47" s="64">
        <f>+$K1+$B$21+$A$47</f>
        <v>40521</v>
      </c>
      <c r="G47" s="59" t="s">
        <v>5</v>
      </c>
      <c r="H47" s="58">
        <f>+$H$21</f>
        <v>20.3</v>
      </c>
      <c r="I47" s="59" t="str">
        <f>+$I$21</f>
        <v>PGS REBA VOLLEY</v>
      </c>
      <c r="J47" s="55" t="s">
        <v>6</v>
      </c>
      <c r="K47" s="59" t="str">
        <f>+$I$19</f>
        <v>FREE VOLLEY</v>
      </c>
      <c r="L47" s="59"/>
      <c r="N47" s="67">
        <v>0</v>
      </c>
      <c r="O47" s="68">
        <v>3</v>
      </c>
      <c r="P47" s="71">
        <v>11</v>
      </c>
      <c r="Q47" s="72">
        <v>25</v>
      </c>
      <c r="R47" s="71">
        <v>16</v>
      </c>
      <c r="S47" s="72">
        <v>25</v>
      </c>
      <c r="T47" s="71">
        <v>17</v>
      </c>
      <c r="U47" s="72">
        <v>25</v>
      </c>
      <c r="V47" s="71"/>
      <c r="W47" s="72"/>
      <c r="X47" s="71"/>
      <c r="Y47" s="72"/>
      <c r="AA47" s="37" t="str">
        <f>+$AA$21</f>
        <v>d</v>
      </c>
      <c r="AB47" s="33"/>
      <c r="AC47" s="42">
        <f>IF($O$47=2,2,IF($N$47=3,3,IF($N$47=2,1,0)))</f>
        <v>0</v>
      </c>
      <c r="AD47" s="43">
        <f>IF($N$47=2,2,IF($O$47=3,3,IF($O$47=2,1,0)))</f>
        <v>3</v>
      </c>
      <c r="AE47" s="43">
        <f>IF($N$47+$O$47&gt;0,1,0)</f>
        <v>1</v>
      </c>
      <c r="AF47" s="44"/>
      <c r="AG47" s="44">
        <f>IF($AC$47&lt;2,0,1)</f>
        <v>0</v>
      </c>
      <c r="AH47" s="45">
        <f>IF($AD$47&lt;2,0,1)</f>
        <v>1</v>
      </c>
      <c r="AI47" s="33"/>
      <c r="AJ47" s="33"/>
      <c r="AK47" s="33"/>
      <c r="AL47" s="33"/>
      <c r="AM47" s="33"/>
      <c r="AN47" s="33"/>
    </row>
    <row r="48" spans="1:40" ht="12.75">
      <c r="A48" s="24"/>
      <c r="B48" s="2"/>
      <c r="C48" s="57" t="str">
        <f>+$F$1</f>
        <v>AMA</v>
      </c>
      <c r="D48" s="59">
        <v>118</v>
      </c>
      <c r="E48" s="63">
        <f>+F48</f>
        <v>40522</v>
      </c>
      <c r="F48" s="64">
        <f>+$K1+$B$22+$A$47</f>
        <v>40522</v>
      </c>
      <c r="G48" s="59" t="s">
        <v>5</v>
      </c>
      <c r="H48" s="58">
        <f>+$H$22</f>
        <v>20.45</v>
      </c>
      <c r="I48" s="59" t="str">
        <f>+$I$22</f>
        <v>KAPPA VOLLEY</v>
      </c>
      <c r="J48" s="55" t="s">
        <v>6</v>
      </c>
      <c r="K48" s="59" t="str">
        <f>+$I$18</f>
        <v>TORAKIKI</v>
      </c>
      <c r="L48" s="59"/>
      <c r="N48" s="67">
        <v>3</v>
      </c>
      <c r="O48" s="68">
        <v>2</v>
      </c>
      <c r="P48" s="71">
        <v>23</v>
      </c>
      <c r="Q48" s="72">
        <v>25</v>
      </c>
      <c r="R48" s="71">
        <v>25</v>
      </c>
      <c r="S48" s="72">
        <v>23</v>
      </c>
      <c r="T48" s="71">
        <v>26</v>
      </c>
      <c r="U48" s="72">
        <v>24</v>
      </c>
      <c r="V48" s="71">
        <v>21</v>
      </c>
      <c r="W48" s="72">
        <v>25</v>
      </c>
      <c r="X48" s="71">
        <v>15</v>
      </c>
      <c r="Y48" s="72">
        <v>12</v>
      </c>
      <c r="AA48" s="37" t="str">
        <f>+$AA$22</f>
        <v>e</v>
      </c>
      <c r="AB48" s="33"/>
      <c r="AC48" s="42">
        <f>IF($O$48=2,2,IF($N$48=3,3,IF($N$48=2,1,0)))</f>
        <v>2</v>
      </c>
      <c r="AD48" s="43">
        <f>IF($N$48=2,2,IF($O$48=3,3,IF($O$48=2,1,0)))</f>
        <v>1</v>
      </c>
      <c r="AE48" s="43">
        <f>IF($N$48+$O$48&gt;0,1,0)</f>
        <v>1</v>
      </c>
      <c r="AF48" s="44"/>
      <c r="AG48" s="44">
        <f>IF($AC$48&lt;2,0,1)</f>
        <v>1</v>
      </c>
      <c r="AH48" s="45">
        <f>IF($AD$48&lt;2,0,1)</f>
        <v>0</v>
      </c>
      <c r="AI48" s="33"/>
      <c r="AJ48" s="33"/>
      <c r="AK48" s="33"/>
      <c r="AL48" s="33"/>
      <c r="AM48" s="33"/>
      <c r="AN48" s="33"/>
    </row>
    <row r="49" spans="1:40" ht="12.75">
      <c r="A49" s="24"/>
      <c r="B49" s="2"/>
      <c r="C49" s="57" t="str">
        <f>+$F$1</f>
        <v>AMA</v>
      </c>
      <c r="D49" s="59">
        <v>119</v>
      </c>
      <c r="E49" s="63">
        <f>+F49</f>
        <v>40519</v>
      </c>
      <c r="F49" s="64">
        <f>+$K1+$B$23+$A$47</f>
        <v>40519</v>
      </c>
      <c r="G49" s="59" t="s">
        <v>5</v>
      </c>
      <c r="H49" s="58">
        <f>+$H$23</f>
        <v>20.45</v>
      </c>
      <c r="I49" s="59" t="str">
        <f>+$I$23</f>
        <v>SAN PAOLO VOLLEY</v>
      </c>
      <c r="J49" s="55" t="s">
        <v>6</v>
      </c>
      <c r="K49" s="59" t="str">
        <f>+$I$24</f>
        <v>LOPEZ VOLLEY</v>
      </c>
      <c r="L49" s="59"/>
      <c r="N49" s="67">
        <v>3</v>
      </c>
      <c r="O49" s="68">
        <v>0</v>
      </c>
      <c r="P49" s="71">
        <v>25</v>
      </c>
      <c r="Q49" s="72">
        <v>13</v>
      </c>
      <c r="R49" s="71">
        <v>25</v>
      </c>
      <c r="S49" s="72">
        <v>18</v>
      </c>
      <c r="T49" s="71">
        <v>25</v>
      </c>
      <c r="U49" s="72">
        <v>23</v>
      </c>
      <c r="V49" s="71"/>
      <c r="W49" s="72"/>
      <c r="X49" s="71"/>
      <c r="Y49" s="72"/>
      <c r="AA49" s="37" t="str">
        <f>+$AA$23</f>
        <v>f</v>
      </c>
      <c r="AB49" s="33"/>
      <c r="AC49" s="42">
        <f>IF($O$49=2,2,IF($N$49=3,3,IF($N$49=2,1,0)))</f>
        <v>3</v>
      </c>
      <c r="AD49" s="43">
        <f>IF($N$49=2,2,IF($O$49=3,3,IF($O$49=2,1,0)))</f>
        <v>0</v>
      </c>
      <c r="AE49" s="43">
        <f>IF($N$49+$O$49&gt;0,1,0)</f>
        <v>1</v>
      </c>
      <c r="AF49" s="44"/>
      <c r="AG49" s="44">
        <f>IF($AC$49&lt;2,0,1)</f>
        <v>1</v>
      </c>
      <c r="AH49" s="45">
        <f>IF($AD$49&lt;2,0,1)</f>
        <v>0</v>
      </c>
      <c r="AI49" s="33"/>
      <c r="AJ49" s="33"/>
      <c r="AK49" s="33"/>
      <c r="AL49" s="33"/>
      <c r="AM49" s="33"/>
      <c r="AN49" s="33"/>
    </row>
    <row r="50" spans="1:40" ht="13.5" thickBot="1">
      <c r="A50" s="25"/>
      <c r="B50" s="2"/>
      <c r="C50" s="57" t="str">
        <f>+$F$1</f>
        <v>AMA</v>
      </c>
      <c r="D50" s="59">
        <v>120</v>
      </c>
      <c r="E50" s="63">
        <f>+F50</f>
        <v>40520</v>
      </c>
      <c r="F50" s="64">
        <f>+$K1+$B$20+$A$47</f>
        <v>40520</v>
      </c>
      <c r="G50" s="59" t="s">
        <v>5</v>
      </c>
      <c r="H50" s="58">
        <f>+$H$20</f>
        <v>21</v>
      </c>
      <c r="I50" s="59" t="str">
        <f>+$I$20</f>
        <v>P.G. FRASSATI Trofarello</v>
      </c>
      <c r="J50" s="55" t="s">
        <v>6</v>
      </c>
      <c r="K50" s="59" t="str">
        <f>+$I$25</f>
        <v>CASELETTE "B"</v>
      </c>
      <c r="L50" s="59"/>
      <c r="M50" s="13" t="s">
        <v>93</v>
      </c>
      <c r="N50" s="69">
        <v>3</v>
      </c>
      <c r="O50" s="70">
        <v>1</v>
      </c>
      <c r="P50" s="73">
        <v>20</v>
      </c>
      <c r="Q50" s="74">
        <v>25</v>
      </c>
      <c r="R50" s="73">
        <v>25</v>
      </c>
      <c r="S50" s="74">
        <v>15</v>
      </c>
      <c r="T50" s="73">
        <v>25</v>
      </c>
      <c r="U50" s="74">
        <v>19</v>
      </c>
      <c r="V50" s="73">
        <v>25</v>
      </c>
      <c r="W50" s="74">
        <v>12</v>
      </c>
      <c r="X50" s="73"/>
      <c r="Y50" s="74"/>
      <c r="AA50" s="37" t="str">
        <f>+$AA$20</f>
        <v>c</v>
      </c>
      <c r="AB50" s="33"/>
      <c r="AC50" s="42">
        <f>IF($O$50=2,2,IF($N$50=3,3,IF($N$50=2,1,0)))</f>
        <v>3</v>
      </c>
      <c r="AD50" s="43">
        <f>IF($N$50=2,2,IF($O$50=3,3,IF($O$50=2,1,0)))</f>
        <v>0</v>
      </c>
      <c r="AE50" s="43">
        <f>IF($N$50+$O$50&gt;0,1,0)</f>
        <v>1</v>
      </c>
      <c r="AF50" s="44"/>
      <c r="AG50" s="44">
        <f>IF($AC$50&lt;2,0,1)</f>
        <v>1</v>
      </c>
      <c r="AH50" s="45">
        <f>IF($AD$50&lt;2,0,1)</f>
        <v>0</v>
      </c>
      <c r="AI50" s="33"/>
      <c r="AJ50" s="33"/>
      <c r="AK50" s="33"/>
      <c r="AL50" s="33"/>
      <c r="AM50" s="33"/>
      <c r="AN50" s="33"/>
    </row>
    <row r="51" spans="1:40" ht="13.5" thickBot="1">
      <c r="A51" s="2"/>
      <c r="B51" s="2"/>
      <c r="C51" s="59"/>
      <c r="D51" s="59"/>
      <c r="E51" s="59"/>
      <c r="F51" s="64"/>
      <c r="G51" s="61" t="s">
        <v>12</v>
      </c>
      <c r="H51" s="58"/>
      <c r="I51" s="59"/>
      <c r="J51" s="55"/>
      <c r="K51" s="59"/>
      <c r="L51" s="59"/>
      <c r="N51" s="128" t="s">
        <v>44</v>
      </c>
      <c r="O51" s="129"/>
      <c r="P51" s="128" t="s">
        <v>45</v>
      </c>
      <c r="Q51" s="129"/>
      <c r="R51" s="128" t="s">
        <v>46</v>
      </c>
      <c r="S51" s="129"/>
      <c r="T51" s="128" t="s">
        <v>96</v>
      </c>
      <c r="U51" s="129"/>
      <c r="V51" s="128" t="s">
        <v>47</v>
      </c>
      <c r="W51" s="129"/>
      <c r="X51" s="128" t="s">
        <v>48</v>
      </c>
      <c r="Y51" s="129"/>
      <c r="AA51" s="37"/>
      <c r="AB51" s="33"/>
      <c r="AC51" s="46"/>
      <c r="AD51" s="47"/>
      <c r="AE51" s="47"/>
      <c r="AF51" s="47"/>
      <c r="AG51" s="47"/>
      <c r="AH51" s="48"/>
      <c r="AI51" s="33"/>
      <c r="AJ51" s="33"/>
      <c r="AK51" s="33"/>
      <c r="AL51" s="33"/>
      <c r="AM51" s="33"/>
      <c r="AN51" s="33"/>
    </row>
    <row r="52" spans="1:40" ht="12.75">
      <c r="A52" s="23">
        <f>A47+7</f>
        <v>35</v>
      </c>
      <c r="B52" s="2"/>
      <c r="C52" s="57" t="str">
        <f>+$F$1</f>
        <v>AMA</v>
      </c>
      <c r="D52" s="59">
        <v>121</v>
      </c>
      <c r="E52" s="63">
        <f>+F52</f>
        <v>40527</v>
      </c>
      <c r="F52" s="64">
        <f>+$K1+$B$18+$A$52</f>
        <v>40527</v>
      </c>
      <c r="G52" s="59" t="s">
        <v>5</v>
      </c>
      <c r="H52" s="58">
        <f>+$H$18</f>
        <v>20.3</v>
      </c>
      <c r="I52" s="59" t="str">
        <f>+$I$18</f>
        <v>TORAKIKI</v>
      </c>
      <c r="J52" s="55" t="s">
        <v>6</v>
      </c>
      <c r="K52" s="59" t="str">
        <f>+$I$23</f>
        <v>SAN PAOLO VOLLEY</v>
      </c>
      <c r="L52" s="59"/>
      <c r="N52" s="67">
        <v>0</v>
      </c>
      <c r="O52" s="68">
        <v>3</v>
      </c>
      <c r="P52" s="71">
        <v>12</v>
      </c>
      <c r="Q52" s="72">
        <v>25</v>
      </c>
      <c r="R52" s="71">
        <v>17</v>
      </c>
      <c r="S52" s="72">
        <v>25</v>
      </c>
      <c r="T52" s="71">
        <v>16</v>
      </c>
      <c r="U52" s="72">
        <v>25</v>
      </c>
      <c r="V52" s="71"/>
      <c r="W52" s="72"/>
      <c r="X52" s="71"/>
      <c r="Y52" s="72"/>
      <c r="AA52" s="37" t="str">
        <f>+$AA$18</f>
        <v>a</v>
      </c>
      <c r="AB52" s="33"/>
      <c r="AC52" s="42">
        <f>IF($O$52=2,2,IF($N$52=3,3,IF($N$52=2,1,0)))</f>
        <v>0</v>
      </c>
      <c r="AD52" s="43">
        <f>IF($N$52=2,2,IF($O$52=3,3,IF($O$52=2,1,0)))</f>
        <v>3</v>
      </c>
      <c r="AE52" s="43">
        <f>IF($N$52+$O$52&gt;0,1,0)</f>
        <v>1</v>
      </c>
      <c r="AF52" s="44"/>
      <c r="AG52" s="44">
        <f>IF($AC$52&lt;2,0,1)</f>
        <v>0</v>
      </c>
      <c r="AH52" s="45">
        <f>IF($AD$52&lt;2,0,1)</f>
        <v>1</v>
      </c>
      <c r="AI52" s="33"/>
      <c r="AJ52" s="33"/>
      <c r="AK52" s="33"/>
      <c r="AL52" s="33"/>
      <c r="AM52" s="33"/>
      <c r="AN52" s="33"/>
    </row>
    <row r="53" spans="1:40" ht="12.75">
      <c r="A53" s="24"/>
      <c r="B53" s="2"/>
      <c r="C53" s="57" t="str">
        <f>+$F$1</f>
        <v>AMA</v>
      </c>
      <c r="D53" s="59">
        <v>122</v>
      </c>
      <c r="E53" s="63">
        <f>+F53</f>
        <v>40528</v>
      </c>
      <c r="F53" s="64">
        <f>+$K1+$B$19+$A$52</f>
        <v>40528</v>
      </c>
      <c r="G53" s="59" t="s">
        <v>5</v>
      </c>
      <c r="H53" s="58">
        <f>+$H$19</f>
        <v>21</v>
      </c>
      <c r="I53" s="59" t="str">
        <f>+$I$19</f>
        <v>FREE VOLLEY</v>
      </c>
      <c r="J53" s="55" t="s">
        <v>6</v>
      </c>
      <c r="K53" s="59" t="str">
        <f>+$I$22</f>
        <v>KAPPA VOLLEY</v>
      </c>
      <c r="L53" s="59"/>
      <c r="N53" s="67">
        <v>1</v>
      </c>
      <c r="O53" s="68">
        <v>3</v>
      </c>
      <c r="P53" s="71">
        <v>25</v>
      </c>
      <c r="Q53" s="72">
        <v>23</v>
      </c>
      <c r="R53" s="71">
        <v>21</v>
      </c>
      <c r="S53" s="72">
        <v>25</v>
      </c>
      <c r="T53" s="71">
        <v>16</v>
      </c>
      <c r="U53" s="72">
        <v>25</v>
      </c>
      <c r="V53" s="71">
        <v>12</v>
      </c>
      <c r="W53" s="72">
        <v>25</v>
      </c>
      <c r="X53" s="71"/>
      <c r="Y53" s="72"/>
      <c r="AA53" s="37" t="str">
        <f>+$AA$19</f>
        <v>b</v>
      </c>
      <c r="AB53" s="33"/>
      <c r="AC53" s="42">
        <f>IF($O$53=2,2,IF($N$53=3,3,IF($N$53=2,1,0)))</f>
        <v>0</v>
      </c>
      <c r="AD53" s="43">
        <f>IF($N$53=2,2,IF($O$53=3,3,IF($O$53=2,1,0)))</f>
        <v>3</v>
      </c>
      <c r="AE53" s="43">
        <f>IF($N$53+$O$53&gt;0,1,0)</f>
        <v>1</v>
      </c>
      <c r="AF53" s="44"/>
      <c r="AG53" s="44">
        <f>IF($AC$53&lt;2,0,1)</f>
        <v>0</v>
      </c>
      <c r="AH53" s="45">
        <f>IF($AD$53&lt;2,0,1)</f>
        <v>1</v>
      </c>
      <c r="AI53" s="33"/>
      <c r="AJ53" s="33"/>
      <c r="AK53" s="33"/>
      <c r="AL53" s="33"/>
      <c r="AM53" s="33"/>
      <c r="AN53" s="33"/>
    </row>
    <row r="54" spans="1:40" ht="12.75">
      <c r="A54" s="24"/>
      <c r="B54" s="2"/>
      <c r="C54" s="57" t="str">
        <f>+$F$1</f>
        <v>AMA</v>
      </c>
      <c r="D54" s="59">
        <v>123</v>
      </c>
      <c r="E54" s="63">
        <f>+F54</f>
        <v>40527</v>
      </c>
      <c r="F54" s="64">
        <f>+$K1+$B$20+$A$52</f>
        <v>40527</v>
      </c>
      <c r="G54" s="59" t="s">
        <v>5</v>
      </c>
      <c r="H54" s="58">
        <f>+$H$20</f>
        <v>21</v>
      </c>
      <c r="I54" s="59" t="str">
        <f>+$I$20</f>
        <v>P.G. FRASSATI Trofarello</v>
      </c>
      <c r="J54" s="55" t="s">
        <v>6</v>
      </c>
      <c r="K54" s="59" t="str">
        <f>+$I$21</f>
        <v>PGS REBA VOLLEY</v>
      </c>
      <c r="L54" s="59"/>
      <c r="N54" s="67">
        <v>3</v>
      </c>
      <c r="O54" s="68">
        <v>0</v>
      </c>
      <c r="P54" s="71">
        <v>25</v>
      </c>
      <c r="Q54" s="72">
        <v>12</v>
      </c>
      <c r="R54" s="71">
        <v>25</v>
      </c>
      <c r="S54" s="72">
        <v>13</v>
      </c>
      <c r="T54" s="71">
        <v>25</v>
      </c>
      <c r="U54" s="72">
        <v>23</v>
      </c>
      <c r="V54" s="71"/>
      <c r="W54" s="72"/>
      <c r="X54" s="71"/>
      <c r="Y54" s="72"/>
      <c r="AA54" s="37" t="str">
        <f>+$AA$20</f>
        <v>c</v>
      </c>
      <c r="AB54" s="33"/>
      <c r="AC54" s="42">
        <f>IF($O$54=2,2,IF($N$54=3,3,IF($N$54=2,1,0)))</f>
        <v>3</v>
      </c>
      <c r="AD54" s="43">
        <f>IF($N$54=2,2,IF($O$54=3,3,IF($O$54=2,1,0)))</f>
        <v>0</v>
      </c>
      <c r="AE54" s="43">
        <f>IF($N$54+$O$54&gt;0,1,0)</f>
        <v>1</v>
      </c>
      <c r="AF54" s="44"/>
      <c r="AG54" s="44">
        <f>IF($AC$54&lt;2,0,1)</f>
        <v>1</v>
      </c>
      <c r="AH54" s="45">
        <f>IF($AD$54&lt;2,0,1)</f>
        <v>0</v>
      </c>
      <c r="AI54" s="33"/>
      <c r="AJ54" s="33"/>
      <c r="AK54" s="33"/>
      <c r="AL54" s="33"/>
      <c r="AM54" s="33"/>
      <c r="AN54" s="33"/>
    </row>
    <row r="55" spans="1:40" ht="13.5" thickBot="1">
      <c r="A55" s="25"/>
      <c r="B55" s="2"/>
      <c r="C55" s="57" t="str">
        <f>+$F$1</f>
        <v>AMA</v>
      </c>
      <c r="D55" s="59">
        <v>124</v>
      </c>
      <c r="E55" s="63">
        <f>+F55</f>
        <v>40528</v>
      </c>
      <c r="F55" s="64">
        <f>+$K1+$B$25+$A$52</f>
        <v>40528</v>
      </c>
      <c r="G55" s="59" t="s">
        <v>5</v>
      </c>
      <c r="H55" s="58">
        <f>+$H$25</f>
        <v>21.15</v>
      </c>
      <c r="I55" s="59" t="str">
        <f>+$I$25</f>
        <v>CASELETTE "B"</v>
      </c>
      <c r="J55" s="55" t="s">
        <v>6</v>
      </c>
      <c r="K55" s="59" t="str">
        <f>+$I$24</f>
        <v>LOPEZ VOLLEY</v>
      </c>
      <c r="L55" s="59"/>
      <c r="N55" s="69">
        <v>3</v>
      </c>
      <c r="O55" s="70">
        <v>1</v>
      </c>
      <c r="P55" s="73">
        <v>25</v>
      </c>
      <c r="Q55" s="74">
        <v>13</v>
      </c>
      <c r="R55" s="73">
        <v>23</v>
      </c>
      <c r="S55" s="74">
        <v>25</v>
      </c>
      <c r="T55" s="73">
        <v>25</v>
      </c>
      <c r="U55" s="74">
        <v>20</v>
      </c>
      <c r="V55" s="73">
        <v>25</v>
      </c>
      <c r="W55" s="74">
        <v>22</v>
      </c>
      <c r="X55" s="73"/>
      <c r="Y55" s="74"/>
      <c r="AA55" s="37" t="str">
        <f>+$AA$25</f>
        <v>h</v>
      </c>
      <c r="AB55" s="33"/>
      <c r="AC55" s="42">
        <f>IF($O$55=2,2,IF($N$55=3,3,IF($N$55=2,1,0)))</f>
        <v>3</v>
      </c>
      <c r="AD55" s="43">
        <f>IF($N$55=2,2,IF($O$55=3,3,IF($O$55=2,1,0)))</f>
        <v>0</v>
      </c>
      <c r="AE55" s="43">
        <f>IF($N$55+$O$55&gt;0,1,0)</f>
        <v>1</v>
      </c>
      <c r="AF55" s="44"/>
      <c r="AG55" s="44">
        <f>IF($AC$55&lt;2,0,1)</f>
        <v>1</v>
      </c>
      <c r="AH55" s="45">
        <f>IF($AD$55&lt;2,0,1)</f>
        <v>0</v>
      </c>
      <c r="AI55" s="33"/>
      <c r="AJ55" s="33"/>
      <c r="AK55" s="33"/>
      <c r="AL55" s="33"/>
      <c r="AM55" s="33"/>
      <c r="AN55" s="33"/>
    </row>
    <row r="56" spans="1:40" ht="13.5" thickBot="1">
      <c r="A56" s="2"/>
      <c r="B56" s="2"/>
      <c r="C56" s="59"/>
      <c r="D56" s="59"/>
      <c r="E56" s="59"/>
      <c r="F56" s="64"/>
      <c r="G56" s="61" t="s">
        <v>13</v>
      </c>
      <c r="H56" s="58"/>
      <c r="I56" s="59"/>
      <c r="J56" s="55"/>
      <c r="K56" s="59"/>
      <c r="L56" s="59"/>
      <c r="N56" s="128" t="s">
        <v>44</v>
      </c>
      <c r="O56" s="129"/>
      <c r="P56" s="128" t="s">
        <v>45</v>
      </c>
      <c r="Q56" s="129"/>
      <c r="R56" s="128" t="s">
        <v>46</v>
      </c>
      <c r="S56" s="129"/>
      <c r="T56" s="128" t="s">
        <v>96</v>
      </c>
      <c r="U56" s="129"/>
      <c r="V56" s="128" t="s">
        <v>47</v>
      </c>
      <c r="W56" s="129"/>
      <c r="X56" s="128" t="s">
        <v>48</v>
      </c>
      <c r="Y56" s="129"/>
      <c r="AA56" s="37"/>
      <c r="AB56" s="33"/>
      <c r="AC56" s="46"/>
      <c r="AD56" s="47"/>
      <c r="AE56" s="47"/>
      <c r="AF56" s="47"/>
      <c r="AG56" s="47"/>
      <c r="AH56" s="48"/>
      <c r="AI56" s="33"/>
      <c r="AJ56" s="33"/>
      <c r="AK56" s="33"/>
      <c r="AL56" s="33"/>
      <c r="AM56" s="33"/>
      <c r="AN56" s="33"/>
    </row>
    <row r="57" spans="1:40" ht="12.75">
      <c r="A57" s="23">
        <v>63</v>
      </c>
      <c r="B57" s="2"/>
      <c r="C57" s="57" t="str">
        <f>+$F$1</f>
        <v>AMA</v>
      </c>
      <c r="D57" s="59">
        <v>125</v>
      </c>
      <c r="E57" s="63">
        <f>+F57</f>
        <v>40557</v>
      </c>
      <c r="F57" s="64">
        <f>+$K1+$B$22+$A$57</f>
        <v>40557</v>
      </c>
      <c r="G57" s="59" t="s">
        <v>5</v>
      </c>
      <c r="H57" s="58">
        <f>+$H$22</f>
        <v>20.45</v>
      </c>
      <c r="I57" s="59" t="str">
        <f>+$I$22</f>
        <v>KAPPA VOLLEY</v>
      </c>
      <c r="J57" s="55" t="s">
        <v>6</v>
      </c>
      <c r="K57" s="59" t="str">
        <f>+$I$20</f>
        <v>P.G. FRASSATI Trofarello</v>
      </c>
      <c r="L57" s="59"/>
      <c r="M57" s="124" t="s">
        <v>105</v>
      </c>
      <c r="N57" s="67">
        <v>3</v>
      </c>
      <c r="O57" s="68">
        <v>1</v>
      </c>
      <c r="P57" s="71">
        <v>32</v>
      </c>
      <c r="Q57" s="72">
        <v>30</v>
      </c>
      <c r="R57" s="71">
        <v>18</v>
      </c>
      <c r="S57" s="72">
        <v>25</v>
      </c>
      <c r="T57" s="71">
        <v>25</v>
      </c>
      <c r="U57" s="72">
        <v>20</v>
      </c>
      <c r="V57" s="71">
        <v>25</v>
      </c>
      <c r="W57" s="72">
        <v>19</v>
      </c>
      <c r="X57" s="71"/>
      <c r="Y57" s="72"/>
      <c r="AA57" s="37" t="str">
        <f>+$AA$22</f>
        <v>e</v>
      </c>
      <c r="AB57" s="33"/>
      <c r="AC57" s="42">
        <f>IF($O$57=2,2,IF($N$57=3,3,IF($N$57=2,1,0)))</f>
        <v>3</v>
      </c>
      <c r="AD57" s="43">
        <f>IF($N$57=2,2,IF($O$57=3,3,IF($O$57=2,1,0)))</f>
        <v>0</v>
      </c>
      <c r="AE57" s="43">
        <f>IF($N$57+$O$57&gt;0,1,0)</f>
        <v>1</v>
      </c>
      <c r="AF57" s="44"/>
      <c r="AG57" s="44">
        <f>IF($AC$57&lt;2,0,1)</f>
        <v>1</v>
      </c>
      <c r="AH57" s="45">
        <f>IF($AD$57&lt;2,0,1)</f>
        <v>0</v>
      </c>
      <c r="AI57" s="33"/>
      <c r="AJ57" s="33"/>
      <c r="AK57" s="33"/>
      <c r="AL57" s="33"/>
      <c r="AM57" s="33"/>
      <c r="AN57" s="33"/>
    </row>
    <row r="58" spans="1:40" ht="12.75">
      <c r="A58" s="24"/>
      <c r="B58" s="2"/>
      <c r="C58" s="57" t="str">
        <f>+$F$1</f>
        <v>AMA</v>
      </c>
      <c r="D58" s="59">
        <v>126</v>
      </c>
      <c r="E58" s="63">
        <f>+F58</f>
        <v>40554</v>
      </c>
      <c r="F58" s="64">
        <f>+$K1+$B$23+$A$57</f>
        <v>40554</v>
      </c>
      <c r="G58" s="59" t="s">
        <v>5</v>
      </c>
      <c r="H58" s="58">
        <f>+$H$23</f>
        <v>20.45</v>
      </c>
      <c r="I58" s="59" t="str">
        <f>+$I$23</f>
        <v>SAN PAOLO VOLLEY</v>
      </c>
      <c r="J58" s="55" t="s">
        <v>6</v>
      </c>
      <c r="K58" s="59" t="str">
        <f>+$I$19</f>
        <v>FREE VOLLEY</v>
      </c>
      <c r="L58" s="59"/>
      <c r="M58" s="13" t="s">
        <v>99</v>
      </c>
      <c r="N58" s="67">
        <v>3</v>
      </c>
      <c r="O58" s="68">
        <v>1</v>
      </c>
      <c r="P58" s="71">
        <v>24</v>
      </c>
      <c r="Q58" s="72">
        <v>26</v>
      </c>
      <c r="R58" s="71">
        <v>25</v>
      </c>
      <c r="S58" s="72">
        <v>18</v>
      </c>
      <c r="T58" s="71">
        <v>29</v>
      </c>
      <c r="U58" s="72">
        <v>27</v>
      </c>
      <c r="V58" s="71">
        <v>25</v>
      </c>
      <c r="W58" s="72">
        <v>22</v>
      </c>
      <c r="X58" s="71"/>
      <c r="Y58" s="72"/>
      <c r="AA58" s="37" t="str">
        <f>+$AA$23</f>
        <v>f</v>
      </c>
      <c r="AB58" s="33"/>
      <c r="AC58" s="42">
        <f>IF($O$58=2,2,IF($N$58=3,3,IF($N$58=2,1,0)))</f>
        <v>3</v>
      </c>
      <c r="AD58" s="43">
        <f>IF($N$58=2,2,IF($O$58=3,3,IF($O$58=2,1,0)))</f>
        <v>0</v>
      </c>
      <c r="AE58" s="43">
        <f>IF($N$58+$O$58&gt;0,1,0)</f>
        <v>1</v>
      </c>
      <c r="AF58" s="44"/>
      <c r="AG58" s="44">
        <f>IF($AC$58&lt;2,0,1)</f>
        <v>1</v>
      </c>
      <c r="AH58" s="45">
        <f>IF($AD$58&lt;2,0,1)</f>
        <v>0</v>
      </c>
      <c r="AI58" s="33"/>
      <c r="AJ58" s="33"/>
      <c r="AK58" s="33"/>
      <c r="AL58" s="33"/>
      <c r="AM58" s="33"/>
      <c r="AN58" s="33"/>
    </row>
    <row r="59" spans="1:40" ht="12.75">
      <c r="A59" s="24"/>
      <c r="B59" s="2"/>
      <c r="C59" s="57" t="str">
        <f>+$F$1</f>
        <v>AMA</v>
      </c>
      <c r="D59" s="59">
        <v>127</v>
      </c>
      <c r="E59" s="63">
        <f>+F59</f>
        <v>40554</v>
      </c>
      <c r="F59" s="64">
        <f>+$K1+$B$24+$A$57</f>
        <v>40554</v>
      </c>
      <c r="G59" s="59" t="s">
        <v>5</v>
      </c>
      <c r="H59" s="58">
        <f>+$H$24</f>
        <v>20.3</v>
      </c>
      <c r="I59" s="59" t="str">
        <f>+$I$24</f>
        <v>LOPEZ VOLLEY</v>
      </c>
      <c r="J59" s="55" t="s">
        <v>6</v>
      </c>
      <c r="K59" s="59" t="str">
        <f>+$I$18</f>
        <v>TORAKIKI</v>
      </c>
      <c r="L59" s="59"/>
      <c r="M59" s="65" t="s">
        <v>98</v>
      </c>
      <c r="N59" s="67">
        <v>0</v>
      </c>
      <c r="O59" s="68">
        <v>3</v>
      </c>
      <c r="P59" s="71">
        <v>21</v>
      </c>
      <c r="Q59" s="72">
        <v>25</v>
      </c>
      <c r="R59" s="71">
        <v>26</v>
      </c>
      <c r="S59" s="72">
        <v>28</v>
      </c>
      <c r="T59" s="71">
        <v>18</v>
      </c>
      <c r="U59" s="72">
        <v>25</v>
      </c>
      <c r="V59" s="71"/>
      <c r="W59" s="72"/>
      <c r="X59" s="71"/>
      <c r="Y59" s="72"/>
      <c r="AA59" s="37" t="str">
        <f>+$AA$24</f>
        <v>g</v>
      </c>
      <c r="AB59" s="33"/>
      <c r="AC59" s="42">
        <f>IF($O$59=2,2,IF($N$59=3,3,IF($N$59=2,1,0)))</f>
        <v>0</v>
      </c>
      <c r="AD59" s="43">
        <f>IF($N$59=2,2,IF($O$59=3,3,IF($O$59=2,1,0)))</f>
        <v>3</v>
      </c>
      <c r="AE59" s="43">
        <f>IF($N$59+$O$59&gt;0,1,0)</f>
        <v>1</v>
      </c>
      <c r="AF59" s="44"/>
      <c r="AG59" s="44">
        <f>IF($AC$59&lt;2,0,1)</f>
        <v>0</v>
      </c>
      <c r="AH59" s="45">
        <f>IF($AD$59&lt;2,0,1)</f>
        <v>1</v>
      </c>
      <c r="AI59" s="33"/>
      <c r="AJ59" s="33"/>
      <c r="AK59" s="33"/>
      <c r="AL59" s="33"/>
      <c r="AM59" s="33"/>
      <c r="AN59" s="33"/>
    </row>
    <row r="60" spans="1:40" ht="13.5" thickBot="1">
      <c r="A60" s="25"/>
      <c r="B60" s="2"/>
      <c r="C60" s="57" t="str">
        <f>+$F$1</f>
        <v>AMA</v>
      </c>
      <c r="D60" s="59">
        <v>128</v>
      </c>
      <c r="E60" s="63">
        <f>+F60</f>
        <v>40556</v>
      </c>
      <c r="F60" s="64">
        <f>+$K1+$B$21+$A$57</f>
        <v>40556</v>
      </c>
      <c r="G60" s="59" t="s">
        <v>5</v>
      </c>
      <c r="H60" s="58">
        <f>+$H$21</f>
        <v>20.3</v>
      </c>
      <c r="I60" s="59" t="str">
        <f>+$I$21</f>
        <v>PGS REBA VOLLEY</v>
      </c>
      <c r="J60" s="55" t="s">
        <v>6</v>
      </c>
      <c r="K60" s="59" t="str">
        <f>+$I$25</f>
        <v>CASELETTE "B"</v>
      </c>
      <c r="L60" s="59"/>
      <c r="M60" s="96" t="s">
        <v>95</v>
      </c>
      <c r="N60" s="69">
        <v>0</v>
      </c>
      <c r="O60" s="70">
        <v>3</v>
      </c>
      <c r="P60" s="73">
        <v>6</v>
      </c>
      <c r="Q60" s="74">
        <v>25</v>
      </c>
      <c r="R60" s="73">
        <v>10</v>
      </c>
      <c r="S60" s="74">
        <v>25</v>
      </c>
      <c r="T60" s="73">
        <v>8</v>
      </c>
      <c r="U60" s="74">
        <v>25</v>
      </c>
      <c r="V60" s="73"/>
      <c r="W60" s="74"/>
      <c r="X60" s="73"/>
      <c r="Y60" s="74"/>
      <c r="AA60" s="37" t="str">
        <f>+$AA$21</f>
        <v>d</v>
      </c>
      <c r="AB60" s="33"/>
      <c r="AC60" s="42">
        <f>IF($O$60=2,2,IF($N$60=3,3,IF($N$60=2,1,0)))</f>
        <v>0</v>
      </c>
      <c r="AD60" s="43">
        <f>IF($N$60=2,2,IF($O$60=3,3,IF($O$60=2,1,0)))</f>
        <v>3</v>
      </c>
      <c r="AE60" s="43">
        <f>IF($N$60+$O$60&gt;0,1,0)</f>
        <v>1</v>
      </c>
      <c r="AF60" s="44"/>
      <c r="AG60" s="44">
        <f>IF($AC$60&lt;2,0,1)</f>
        <v>0</v>
      </c>
      <c r="AH60" s="45">
        <f>IF($AD$60&lt;2,0,1)</f>
        <v>1</v>
      </c>
      <c r="AI60" s="33"/>
      <c r="AJ60" s="33"/>
      <c r="AK60" s="33"/>
      <c r="AL60" s="33"/>
      <c r="AM60" s="33"/>
      <c r="AN60" s="33"/>
    </row>
    <row r="61" spans="1:40" ht="13.5" thickBot="1">
      <c r="A61" s="2"/>
      <c r="B61" s="2"/>
      <c r="C61" s="59"/>
      <c r="D61" s="59"/>
      <c r="E61" s="59"/>
      <c r="F61" s="64"/>
      <c r="G61" s="61" t="s">
        <v>14</v>
      </c>
      <c r="H61" s="58"/>
      <c r="I61" s="59"/>
      <c r="J61" s="55"/>
      <c r="K61" s="59"/>
      <c r="L61" s="59"/>
      <c r="N61" s="128" t="s">
        <v>44</v>
      </c>
      <c r="O61" s="129"/>
      <c r="P61" s="128" t="s">
        <v>45</v>
      </c>
      <c r="Q61" s="129"/>
      <c r="R61" s="128" t="s">
        <v>46</v>
      </c>
      <c r="S61" s="129"/>
      <c r="T61" s="128" t="s">
        <v>96</v>
      </c>
      <c r="U61" s="129"/>
      <c r="V61" s="128" t="s">
        <v>47</v>
      </c>
      <c r="W61" s="129"/>
      <c r="X61" s="128" t="s">
        <v>48</v>
      </c>
      <c r="Y61" s="129"/>
      <c r="AA61" s="37"/>
      <c r="AB61" s="33"/>
      <c r="AC61" s="46"/>
      <c r="AD61" s="47"/>
      <c r="AE61" s="47"/>
      <c r="AF61" s="47"/>
      <c r="AG61" s="47"/>
      <c r="AH61" s="48"/>
      <c r="AI61" s="33"/>
      <c r="AJ61" s="33"/>
      <c r="AK61" s="33"/>
      <c r="AL61" s="33"/>
      <c r="AM61" s="33"/>
      <c r="AN61" s="33"/>
    </row>
    <row r="62" spans="1:40" ht="12.75">
      <c r="A62" s="23">
        <v>70</v>
      </c>
      <c r="B62" s="2"/>
      <c r="C62" s="57" t="str">
        <f>+$F$1</f>
        <v>AMA</v>
      </c>
      <c r="D62" s="59">
        <v>129</v>
      </c>
      <c r="E62" s="63">
        <f>+F62</f>
        <v>40561</v>
      </c>
      <c r="F62" s="64">
        <f>+$K1+$B$24+$A$62</f>
        <v>40561</v>
      </c>
      <c r="G62" s="59" t="s">
        <v>5</v>
      </c>
      <c r="H62" s="58">
        <f>+$H$24</f>
        <v>20.3</v>
      </c>
      <c r="I62" s="59" t="str">
        <f>+$I$24</f>
        <v>LOPEZ VOLLEY</v>
      </c>
      <c r="J62" s="55" t="s">
        <v>6</v>
      </c>
      <c r="K62" s="59" t="str">
        <f>+$I$19</f>
        <v>FREE VOLLEY</v>
      </c>
      <c r="L62" s="59"/>
      <c r="M62" s="96" t="s">
        <v>97</v>
      </c>
      <c r="N62" s="67">
        <v>2</v>
      </c>
      <c r="O62" s="68">
        <v>3</v>
      </c>
      <c r="P62" s="71">
        <v>25</v>
      </c>
      <c r="Q62" s="72">
        <v>27</v>
      </c>
      <c r="R62" s="71">
        <v>25</v>
      </c>
      <c r="S62" s="72">
        <v>17</v>
      </c>
      <c r="T62" s="71">
        <v>17</v>
      </c>
      <c r="U62" s="72">
        <v>25</v>
      </c>
      <c r="V62" s="71">
        <v>25</v>
      </c>
      <c r="W62" s="72">
        <v>18</v>
      </c>
      <c r="X62" s="71">
        <v>9</v>
      </c>
      <c r="Y62" s="72">
        <v>15</v>
      </c>
      <c r="AA62" s="37" t="str">
        <f>+$AA$24</f>
        <v>g</v>
      </c>
      <c r="AB62" s="33"/>
      <c r="AC62" s="42">
        <f>IF($O$62=2,2,IF($N$62=3,3,IF($N$62=2,1,0)))</f>
        <v>1</v>
      </c>
      <c r="AD62" s="43">
        <f>IF($N$62=2,2,IF($O$62=3,3,IF($O$62=2,1,0)))</f>
        <v>2</v>
      </c>
      <c r="AE62" s="43">
        <f>IF($N$62+$O$62&gt;0,1,0)</f>
        <v>1</v>
      </c>
      <c r="AF62" s="44"/>
      <c r="AG62" s="44">
        <f>IF($AC$62&lt;2,0,1)</f>
        <v>0</v>
      </c>
      <c r="AH62" s="45">
        <f>IF($AD$62&lt;2,0,1)</f>
        <v>1</v>
      </c>
      <c r="AI62" s="33"/>
      <c r="AJ62" s="33"/>
      <c r="AK62" s="33"/>
      <c r="AL62" s="33"/>
      <c r="AM62" s="33"/>
      <c r="AN62" s="33"/>
    </row>
    <row r="63" spans="1:40" ht="12.75">
      <c r="A63" s="24"/>
      <c r="B63" s="2"/>
      <c r="C63" s="57" t="str">
        <f>+$F$1</f>
        <v>AMA</v>
      </c>
      <c r="D63" s="59">
        <v>130</v>
      </c>
      <c r="E63" s="63">
        <f>+F63</f>
        <v>40561</v>
      </c>
      <c r="F63" s="64">
        <f>+$K1+$B$23+$A$62</f>
        <v>40561</v>
      </c>
      <c r="G63" s="59" t="s">
        <v>5</v>
      </c>
      <c r="H63" s="58">
        <f>+$H$23</f>
        <v>20.45</v>
      </c>
      <c r="I63" s="59" t="str">
        <f>+$I$23</f>
        <v>SAN PAOLO VOLLEY</v>
      </c>
      <c r="J63" s="55" t="s">
        <v>6</v>
      </c>
      <c r="K63" s="59" t="str">
        <f>+$I$20</f>
        <v>P.G. FRASSATI Trofarello</v>
      </c>
      <c r="L63" s="59"/>
      <c r="N63" s="67">
        <v>3</v>
      </c>
      <c r="O63" s="68">
        <v>1</v>
      </c>
      <c r="P63" s="71">
        <v>25</v>
      </c>
      <c r="Q63" s="72">
        <v>15</v>
      </c>
      <c r="R63" s="71">
        <v>23</v>
      </c>
      <c r="S63" s="72">
        <v>25</v>
      </c>
      <c r="T63" s="71">
        <v>25</v>
      </c>
      <c r="U63" s="72">
        <v>21</v>
      </c>
      <c r="V63" s="71">
        <v>25</v>
      </c>
      <c r="W63" s="72">
        <v>22</v>
      </c>
      <c r="X63" s="71"/>
      <c r="Y63" s="72"/>
      <c r="AA63" s="37" t="str">
        <f>+$AA$23</f>
        <v>f</v>
      </c>
      <c r="AB63" s="33"/>
      <c r="AC63" s="42">
        <f>IF($O$63=2,2,IF($N$63=3,3,IF($N$63=2,1,0)))</f>
        <v>3</v>
      </c>
      <c r="AD63" s="43">
        <f>IF($N$63=2,2,IF($O$63=3,3,IF($O$63=2,1,0)))</f>
        <v>0</v>
      </c>
      <c r="AE63" s="43">
        <f>IF($N$63+$O$63&gt;0,1,0)</f>
        <v>1</v>
      </c>
      <c r="AF63" s="44"/>
      <c r="AG63" s="44">
        <f>IF($AC$63&lt;2,0,1)</f>
        <v>1</v>
      </c>
      <c r="AH63" s="45">
        <f>IF($AD$63&lt;2,0,1)</f>
        <v>0</v>
      </c>
      <c r="AI63" s="33"/>
      <c r="AJ63" s="33"/>
      <c r="AK63" s="33"/>
      <c r="AL63" s="33"/>
      <c r="AM63" s="33"/>
      <c r="AN63" s="33"/>
    </row>
    <row r="64" spans="1:40" ht="12.75">
      <c r="A64" s="24"/>
      <c r="B64" s="2"/>
      <c r="C64" s="103" t="str">
        <f>+$F$1</f>
        <v>AMA</v>
      </c>
      <c r="D64" s="107">
        <v>131</v>
      </c>
      <c r="E64" s="105">
        <f>+F64</f>
        <v>40564</v>
      </c>
      <c r="F64" s="106">
        <f>+$K1+$B$22+$A$62</f>
        <v>40564</v>
      </c>
      <c r="G64" s="107" t="s">
        <v>5</v>
      </c>
      <c r="H64" s="108">
        <f>+$H$22</f>
        <v>20.45</v>
      </c>
      <c r="I64" s="107" t="str">
        <f>+$I$22</f>
        <v>KAPPA VOLLEY</v>
      </c>
      <c r="J64" s="109" t="s">
        <v>6</v>
      </c>
      <c r="K64" s="107" t="str">
        <f>+$I$21</f>
        <v>PGS REBA VOLLEY</v>
      </c>
      <c r="L64" s="107"/>
      <c r="M64" s="96" t="s">
        <v>100</v>
      </c>
      <c r="N64" s="67">
        <v>0</v>
      </c>
      <c r="O64" s="68">
        <v>3</v>
      </c>
      <c r="P64" s="71">
        <v>0</v>
      </c>
      <c r="Q64" s="72">
        <v>25</v>
      </c>
      <c r="R64" s="71">
        <v>0</v>
      </c>
      <c r="S64" s="72">
        <v>25</v>
      </c>
      <c r="T64" s="71">
        <v>0</v>
      </c>
      <c r="U64" s="72">
        <v>25</v>
      </c>
      <c r="V64" s="71"/>
      <c r="W64" s="72"/>
      <c r="X64" s="71"/>
      <c r="Y64" s="72"/>
      <c r="AA64" s="37" t="str">
        <f>+$AA$22</f>
        <v>e</v>
      </c>
      <c r="AB64" s="33"/>
      <c r="AC64" s="42">
        <f>IF($O$64=2,2,IF($N$64=3,3,IF($N$64=2,1,0)))</f>
        <v>0</v>
      </c>
      <c r="AD64" s="43">
        <f>IF($N$64=2,2,IF($O$64=3,3,IF($O$64=2,1,0)))</f>
        <v>3</v>
      </c>
      <c r="AE64" s="43">
        <f>IF($N$64+$O$64&gt;0,1,0)</f>
        <v>1</v>
      </c>
      <c r="AF64" s="44"/>
      <c r="AG64" s="44">
        <f>IF($AC$64&lt;2,0,1)</f>
        <v>0</v>
      </c>
      <c r="AH64" s="45">
        <f>IF($AD$64&lt;2,0,1)</f>
        <v>1</v>
      </c>
      <c r="AI64" s="33"/>
      <c r="AJ64" s="33"/>
      <c r="AK64" s="33"/>
      <c r="AL64" s="33"/>
      <c r="AM64" s="33"/>
      <c r="AN64" s="33"/>
    </row>
    <row r="65" spans="1:40" ht="13.5" thickBot="1">
      <c r="A65" s="25"/>
      <c r="B65" s="2"/>
      <c r="C65" s="57" t="str">
        <f>+$F$1</f>
        <v>AMA</v>
      </c>
      <c r="D65" s="59">
        <v>132</v>
      </c>
      <c r="E65" s="63">
        <f>+F65</f>
        <v>40563</v>
      </c>
      <c r="F65" s="64">
        <f>+$K1+$B$25+$A$62</f>
        <v>40563</v>
      </c>
      <c r="G65" s="59" t="s">
        <v>5</v>
      </c>
      <c r="H65" s="58">
        <f>+$H$25</f>
        <v>21.15</v>
      </c>
      <c r="I65" s="59" t="str">
        <f>+$I$25</f>
        <v>CASELETTE "B"</v>
      </c>
      <c r="J65" s="55" t="s">
        <v>6</v>
      </c>
      <c r="K65" s="59" t="str">
        <f>+$I$18</f>
        <v>TORAKIKI</v>
      </c>
      <c r="L65" s="59"/>
      <c r="M65" s="96" t="s">
        <v>83</v>
      </c>
      <c r="N65" s="69">
        <v>3</v>
      </c>
      <c r="O65" s="70">
        <v>0</v>
      </c>
      <c r="P65" s="73">
        <v>25</v>
      </c>
      <c r="Q65" s="74">
        <v>21</v>
      </c>
      <c r="R65" s="73">
        <v>25</v>
      </c>
      <c r="S65" s="74">
        <v>19</v>
      </c>
      <c r="T65" s="73">
        <v>25</v>
      </c>
      <c r="U65" s="74">
        <v>18</v>
      </c>
      <c r="V65" s="73"/>
      <c r="W65" s="74"/>
      <c r="X65" s="73"/>
      <c r="Y65" s="74"/>
      <c r="AA65" s="37" t="str">
        <f>+$AA$25</f>
        <v>h</v>
      </c>
      <c r="AB65" s="33"/>
      <c r="AC65" s="42">
        <f>IF($O$65=2,2,IF($N$65=3,3,IF($N$65=2,1,0)))</f>
        <v>3</v>
      </c>
      <c r="AD65" s="43">
        <f>IF($N$65=2,2,IF($O$65=3,3,IF($O$65=2,1,0)))</f>
        <v>0</v>
      </c>
      <c r="AE65" s="43">
        <f>IF($N$65+$O$65&gt;0,1,0)</f>
        <v>1</v>
      </c>
      <c r="AF65" s="44"/>
      <c r="AG65" s="44">
        <f>IF($AC$65&lt;2,0,1)</f>
        <v>1</v>
      </c>
      <c r="AH65" s="45">
        <f>IF($AD$65&lt;2,0,1)</f>
        <v>0</v>
      </c>
      <c r="AI65" s="33"/>
      <c r="AJ65" s="33"/>
      <c r="AK65" s="33"/>
      <c r="AL65" s="33"/>
      <c r="AM65" s="33"/>
      <c r="AN65" s="33"/>
    </row>
    <row r="66" spans="1:40" ht="13.5" customHeight="1" thickBot="1">
      <c r="A66" s="2"/>
      <c r="B66" s="2"/>
      <c r="C66" s="59"/>
      <c r="D66" s="59"/>
      <c r="E66" s="59"/>
      <c r="F66" s="64"/>
      <c r="G66" s="61" t="s">
        <v>15</v>
      </c>
      <c r="H66" s="58"/>
      <c r="I66" s="59"/>
      <c r="J66" s="55"/>
      <c r="K66" s="59"/>
      <c r="L66" s="59"/>
      <c r="N66" s="128" t="s">
        <v>44</v>
      </c>
      <c r="O66" s="129"/>
      <c r="P66" s="128" t="s">
        <v>45</v>
      </c>
      <c r="Q66" s="129"/>
      <c r="R66" s="128" t="s">
        <v>46</v>
      </c>
      <c r="S66" s="129"/>
      <c r="T66" s="128" t="s">
        <v>96</v>
      </c>
      <c r="U66" s="129"/>
      <c r="V66" s="128" t="s">
        <v>47</v>
      </c>
      <c r="W66" s="129"/>
      <c r="X66" s="128" t="s">
        <v>48</v>
      </c>
      <c r="Y66" s="129"/>
      <c r="AA66" s="37"/>
      <c r="AB66" s="33"/>
      <c r="AC66" s="46"/>
      <c r="AD66" s="47"/>
      <c r="AE66" s="47"/>
      <c r="AF66" s="47"/>
      <c r="AG66" s="47"/>
      <c r="AH66" s="48"/>
      <c r="AI66" s="33"/>
      <c r="AJ66" s="33"/>
      <c r="AK66" s="33"/>
      <c r="AL66" s="33"/>
      <c r="AM66" s="33"/>
      <c r="AN66" s="33"/>
    </row>
    <row r="67" spans="1:40" ht="12.75">
      <c r="A67" s="23">
        <v>84</v>
      </c>
      <c r="B67" s="2"/>
      <c r="C67" s="57" t="str">
        <f>+$F$1</f>
        <v>AMA</v>
      </c>
      <c r="D67" s="59">
        <v>133</v>
      </c>
      <c r="E67" s="63">
        <f>+F67</f>
        <v>40577</v>
      </c>
      <c r="F67" s="64">
        <f>+$K1+$B$21+$A$67</f>
        <v>40577</v>
      </c>
      <c r="G67" s="59" t="s">
        <v>5</v>
      </c>
      <c r="H67" s="58">
        <f>+$H$21</f>
        <v>20.3</v>
      </c>
      <c r="I67" s="59" t="str">
        <f>+$I$21</f>
        <v>PGS REBA VOLLEY</v>
      </c>
      <c r="J67" s="55" t="s">
        <v>6</v>
      </c>
      <c r="K67" s="59" t="str">
        <f>+$I$23</f>
        <v>SAN PAOLO VOLLEY</v>
      </c>
      <c r="L67" s="59"/>
      <c r="N67" s="67">
        <v>0</v>
      </c>
      <c r="O67" s="68">
        <v>3</v>
      </c>
      <c r="P67" s="71">
        <v>6</v>
      </c>
      <c r="Q67" s="72">
        <v>25</v>
      </c>
      <c r="R67" s="71">
        <v>11</v>
      </c>
      <c r="S67" s="72">
        <v>25</v>
      </c>
      <c r="T67" s="71">
        <v>17</v>
      </c>
      <c r="U67" s="72">
        <v>25</v>
      </c>
      <c r="V67" s="71"/>
      <c r="W67" s="72"/>
      <c r="X67" s="71"/>
      <c r="Y67" s="72"/>
      <c r="AA67" s="37" t="str">
        <f>+$AA$21</f>
        <v>d</v>
      </c>
      <c r="AB67" s="33"/>
      <c r="AC67" s="42">
        <f>IF($O$67=2,2,IF($N$67=3,3,IF($N$67=2,1,0)))</f>
        <v>0</v>
      </c>
      <c r="AD67" s="43">
        <f>IF($N$67=2,2,IF($O$67=3,3,IF($O$67=2,1,0)))</f>
        <v>3</v>
      </c>
      <c r="AE67" s="43">
        <f>IF($N$67+$O$67&gt;0,1,0)</f>
        <v>1</v>
      </c>
      <c r="AF67" s="44"/>
      <c r="AG67" s="44">
        <f>IF($AC$67&lt;2,0,1)</f>
        <v>0</v>
      </c>
      <c r="AH67" s="45">
        <f>IF($AD$67&lt;2,0,1)</f>
        <v>1</v>
      </c>
      <c r="AI67" s="33"/>
      <c r="AJ67" s="33"/>
      <c r="AK67" s="33"/>
      <c r="AL67" s="33"/>
      <c r="AM67" s="33"/>
      <c r="AN67" s="33"/>
    </row>
    <row r="68" spans="1:40" ht="12.75">
      <c r="A68" s="24"/>
      <c r="B68" s="2"/>
      <c r="C68" s="57" t="str">
        <f>+$F$1</f>
        <v>AMA</v>
      </c>
      <c r="D68" s="59">
        <v>134</v>
      </c>
      <c r="E68" s="63">
        <f>+F68</f>
        <v>40576</v>
      </c>
      <c r="F68" s="64">
        <f>+$K1+$B$20+$A$67</f>
        <v>40576</v>
      </c>
      <c r="G68" s="59" t="s">
        <v>5</v>
      </c>
      <c r="H68" s="58">
        <f>+$H$20</f>
        <v>21</v>
      </c>
      <c r="I68" s="59" t="str">
        <f>+$I$20</f>
        <v>P.G. FRASSATI Trofarello</v>
      </c>
      <c r="J68" s="55" t="s">
        <v>6</v>
      </c>
      <c r="K68" s="59" t="str">
        <f>+$I$24</f>
        <v>LOPEZ VOLLEY</v>
      </c>
      <c r="L68" s="59"/>
      <c r="M68" s="96" t="s">
        <v>90</v>
      </c>
      <c r="N68" s="67">
        <v>3</v>
      </c>
      <c r="O68" s="68">
        <v>1</v>
      </c>
      <c r="P68" s="71">
        <v>25</v>
      </c>
      <c r="Q68" s="72">
        <v>13</v>
      </c>
      <c r="R68" s="71">
        <v>25</v>
      </c>
      <c r="S68" s="72">
        <v>23</v>
      </c>
      <c r="T68" s="71">
        <v>21</v>
      </c>
      <c r="U68" s="72">
        <v>25</v>
      </c>
      <c r="V68" s="71">
        <v>25</v>
      </c>
      <c r="W68" s="72">
        <v>21</v>
      </c>
      <c r="X68" s="71"/>
      <c r="Y68" s="72"/>
      <c r="AA68" s="37" t="str">
        <f>+$AA$20</f>
        <v>c</v>
      </c>
      <c r="AB68" s="33"/>
      <c r="AC68" s="42">
        <f>IF($O$68=2,2,IF($N$68=3,3,IF($N$68=2,1,0)))</f>
        <v>3</v>
      </c>
      <c r="AD68" s="43">
        <f>IF($N$68=2,2,IF($O$68=3,3,IF($O$68=2,1,0)))</f>
        <v>0</v>
      </c>
      <c r="AE68" s="43">
        <f>IF($N$68+$O$68&gt;0,1,0)</f>
        <v>1</v>
      </c>
      <c r="AF68" s="44"/>
      <c r="AG68" s="44">
        <f>IF($AC$68&lt;2,0,1)</f>
        <v>1</v>
      </c>
      <c r="AH68" s="45">
        <f>IF($AD$68&lt;2,0,1)</f>
        <v>0</v>
      </c>
      <c r="AI68" s="33"/>
      <c r="AJ68" s="33"/>
      <c r="AK68" s="33"/>
      <c r="AL68" s="33"/>
      <c r="AM68" s="33"/>
      <c r="AN68" s="33"/>
    </row>
    <row r="69" spans="1:40" ht="12.75">
      <c r="A69" s="24"/>
      <c r="B69" s="2"/>
      <c r="C69" s="57" t="str">
        <f>+$F$1</f>
        <v>AMA</v>
      </c>
      <c r="D69" s="59">
        <v>135</v>
      </c>
      <c r="E69" s="63">
        <f>+F69</f>
        <v>40577</v>
      </c>
      <c r="F69" s="64">
        <f>+$K1+$B$19+$A$67</f>
        <v>40577</v>
      </c>
      <c r="G69" s="59" t="s">
        <v>5</v>
      </c>
      <c r="H69" s="58">
        <f>+$H$19</f>
        <v>21</v>
      </c>
      <c r="I69" s="59" t="str">
        <f>+$I$19</f>
        <v>FREE VOLLEY</v>
      </c>
      <c r="J69" s="55" t="s">
        <v>6</v>
      </c>
      <c r="K69" s="59" t="str">
        <f>+$I$18</f>
        <v>TORAKIKI</v>
      </c>
      <c r="L69" s="59"/>
      <c r="N69" s="67">
        <v>3</v>
      </c>
      <c r="O69" s="68">
        <v>0</v>
      </c>
      <c r="P69" s="71">
        <v>25</v>
      </c>
      <c r="Q69" s="72">
        <v>12</v>
      </c>
      <c r="R69" s="71">
        <v>25</v>
      </c>
      <c r="S69" s="72">
        <v>19</v>
      </c>
      <c r="T69" s="71">
        <v>25</v>
      </c>
      <c r="U69" s="72">
        <v>20</v>
      </c>
      <c r="V69" s="71"/>
      <c r="W69" s="72"/>
      <c r="X69" s="71"/>
      <c r="Y69" s="72"/>
      <c r="AA69" s="37" t="str">
        <f>+$AA$19</f>
        <v>b</v>
      </c>
      <c r="AB69" s="33"/>
      <c r="AC69" s="42">
        <f>IF($O$69=2,2,IF($N$69=3,3,IF($N$69=2,1,0)))</f>
        <v>3</v>
      </c>
      <c r="AD69" s="43">
        <f>IF($N$69=2,2,IF($O$69=3,3,IF($O$69=2,1,0)))</f>
        <v>0</v>
      </c>
      <c r="AE69" s="43">
        <f>IF($N$69+$O$69&gt;0,1,0)</f>
        <v>1</v>
      </c>
      <c r="AF69" s="44"/>
      <c r="AG69" s="44">
        <f>IF($AC$69&lt;2,0,1)</f>
        <v>1</v>
      </c>
      <c r="AH69" s="45">
        <f>IF($AD$69&lt;2,0,1)</f>
        <v>0</v>
      </c>
      <c r="AI69" s="33"/>
      <c r="AJ69" s="33"/>
      <c r="AK69" s="33"/>
      <c r="AL69" s="33"/>
      <c r="AM69" s="33"/>
      <c r="AN69" s="33"/>
    </row>
    <row r="70" spans="1:40" ht="13.5" thickBot="1">
      <c r="A70" s="25"/>
      <c r="B70" s="2"/>
      <c r="C70" s="57" t="str">
        <f>+$F$1</f>
        <v>AMA</v>
      </c>
      <c r="D70" s="59">
        <v>136</v>
      </c>
      <c r="E70" s="63">
        <f>+F70</f>
        <v>40578</v>
      </c>
      <c r="F70" s="64">
        <f>+$K1+$B$22+$A$67</f>
        <v>40578</v>
      </c>
      <c r="G70" s="59" t="s">
        <v>5</v>
      </c>
      <c r="H70" s="58">
        <f>+$H$22</f>
        <v>20.45</v>
      </c>
      <c r="I70" s="59" t="str">
        <f>+$I$22</f>
        <v>KAPPA VOLLEY</v>
      </c>
      <c r="J70" s="55" t="s">
        <v>6</v>
      </c>
      <c r="K70" s="59" t="str">
        <f>+$I$25</f>
        <v>CASELETTE "B"</v>
      </c>
      <c r="L70" s="59"/>
      <c r="N70" s="69">
        <v>0</v>
      </c>
      <c r="O70" s="70">
        <v>3</v>
      </c>
      <c r="P70" s="73">
        <v>18</v>
      </c>
      <c r="Q70" s="74">
        <v>25</v>
      </c>
      <c r="R70" s="73">
        <v>23</v>
      </c>
      <c r="S70" s="74">
        <v>25</v>
      </c>
      <c r="T70" s="73">
        <v>13</v>
      </c>
      <c r="U70" s="74">
        <v>25</v>
      </c>
      <c r="V70" s="73"/>
      <c r="W70" s="74"/>
      <c r="X70" s="73"/>
      <c r="Y70" s="74"/>
      <c r="AA70" s="37" t="str">
        <f>+$AA$22</f>
        <v>e</v>
      </c>
      <c r="AB70" s="33"/>
      <c r="AC70" s="42">
        <f>IF($O$70=2,2,IF($N$70=3,3,IF($N$70=2,1,0)))</f>
        <v>0</v>
      </c>
      <c r="AD70" s="43">
        <f>IF($N$70=2,2,IF($O$70=3,3,IF($O$70=2,1,0)))</f>
        <v>3</v>
      </c>
      <c r="AE70" s="43">
        <f>IF($N$70+$O$70&gt;0,1,0)</f>
        <v>1</v>
      </c>
      <c r="AF70" s="44"/>
      <c r="AG70" s="44">
        <f>IF($AC$70&lt;2,0,1)</f>
        <v>0</v>
      </c>
      <c r="AH70" s="45">
        <f>IF($AD$70&lt;2,0,1)</f>
        <v>1</v>
      </c>
      <c r="AI70" s="33"/>
      <c r="AJ70" s="33"/>
      <c r="AK70" s="33"/>
      <c r="AL70" s="33"/>
      <c r="AM70" s="33"/>
      <c r="AN70" s="33"/>
    </row>
    <row r="71" spans="1:40" ht="13.5" thickBot="1">
      <c r="A71" s="2"/>
      <c r="B71" s="2"/>
      <c r="C71" s="59"/>
      <c r="D71" s="59"/>
      <c r="E71" s="59"/>
      <c r="F71" s="64"/>
      <c r="G71" s="61" t="s">
        <v>16</v>
      </c>
      <c r="H71" s="58"/>
      <c r="I71" s="59"/>
      <c r="J71" s="55"/>
      <c r="K71" s="59"/>
      <c r="L71" s="59"/>
      <c r="N71" s="128" t="s">
        <v>44</v>
      </c>
      <c r="O71" s="129"/>
      <c r="P71" s="128" t="s">
        <v>45</v>
      </c>
      <c r="Q71" s="129"/>
      <c r="R71" s="128" t="s">
        <v>46</v>
      </c>
      <c r="S71" s="129"/>
      <c r="T71" s="128" t="s">
        <v>96</v>
      </c>
      <c r="U71" s="129"/>
      <c r="V71" s="128" t="s">
        <v>47</v>
      </c>
      <c r="W71" s="129"/>
      <c r="X71" s="128" t="s">
        <v>48</v>
      </c>
      <c r="Y71" s="129"/>
      <c r="AA71" s="37"/>
      <c r="AB71" s="33"/>
      <c r="AC71" s="46"/>
      <c r="AD71" s="47"/>
      <c r="AE71" s="47"/>
      <c r="AF71" s="47"/>
      <c r="AG71" s="47"/>
      <c r="AH71" s="48"/>
      <c r="AI71" s="33"/>
      <c r="AJ71" s="33"/>
      <c r="AK71" s="33"/>
      <c r="AL71" s="33"/>
      <c r="AM71" s="33"/>
      <c r="AN71" s="33"/>
    </row>
    <row r="72" spans="1:40" ht="12.75">
      <c r="A72" s="23">
        <v>91</v>
      </c>
      <c r="B72" s="2"/>
      <c r="C72" s="57" t="str">
        <f>+$F$1</f>
        <v>AMA</v>
      </c>
      <c r="D72" s="59">
        <v>137</v>
      </c>
      <c r="E72" s="63">
        <f>+F72</f>
        <v>40583</v>
      </c>
      <c r="F72" s="64">
        <f>+$K1+$B$18+$A$72</f>
        <v>40583</v>
      </c>
      <c r="G72" s="59" t="s">
        <v>5</v>
      </c>
      <c r="H72" s="58">
        <f>+$H$18</f>
        <v>20.3</v>
      </c>
      <c r="I72" s="59" t="str">
        <f>+$I$18</f>
        <v>TORAKIKI</v>
      </c>
      <c r="J72" s="55" t="s">
        <v>6</v>
      </c>
      <c r="K72" s="59" t="str">
        <f>+$I$20</f>
        <v>P.G. FRASSATI Trofarello</v>
      </c>
      <c r="L72" s="59"/>
      <c r="M72" s="96" t="s">
        <v>87</v>
      </c>
      <c r="N72" s="67">
        <v>3</v>
      </c>
      <c r="O72" s="68">
        <v>1</v>
      </c>
      <c r="P72" s="71">
        <v>25</v>
      </c>
      <c r="Q72" s="72">
        <v>20</v>
      </c>
      <c r="R72" s="71">
        <v>25</v>
      </c>
      <c r="S72" s="72">
        <v>16</v>
      </c>
      <c r="T72" s="71">
        <v>21</v>
      </c>
      <c r="U72" s="72">
        <v>25</v>
      </c>
      <c r="V72" s="71">
        <v>25</v>
      </c>
      <c r="W72" s="72">
        <v>21</v>
      </c>
      <c r="X72" s="71"/>
      <c r="Y72" s="72"/>
      <c r="AA72" s="37" t="str">
        <f>+$AA$18</f>
        <v>a</v>
      </c>
      <c r="AB72" s="33"/>
      <c r="AC72" s="42">
        <f>IF($O$72=2,2,IF($N$72=3,3,IF($N$72=2,1,0)))</f>
        <v>3</v>
      </c>
      <c r="AD72" s="43">
        <f>IF($N$72=2,2,IF($O$72=3,3,IF($O$72=2,1,0)))</f>
        <v>0</v>
      </c>
      <c r="AE72" s="43">
        <f>IF($N$72+$O$72&gt;0,1,0)</f>
        <v>1</v>
      </c>
      <c r="AF72" s="44"/>
      <c r="AG72" s="44">
        <f>IF($AC$72&lt;2,0,1)</f>
        <v>1</v>
      </c>
      <c r="AH72" s="45">
        <f>IF($AD$72&lt;2,0,1)</f>
        <v>0</v>
      </c>
      <c r="AI72" s="33"/>
      <c r="AJ72" s="33"/>
      <c r="AK72" s="33"/>
      <c r="AL72" s="33"/>
      <c r="AM72" s="33"/>
      <c r="AN72" s="33"/>
    </row>
    <row r="73" spans="1:40" ht="12.75">
      <c r="A73" s="24"/>
      <c r="B73" s="2"/>
      <c r="C73" s="97" t="str">
        <f>+$F$1</f>
        <v>AMA</v>
      </c>
      <c r="D73" s="100">
        <v>138</v>
      </c>
      <c r="E73" s="98">
        <f>+F73</f>
        <v>40582</v>
      </c>
      <c r="F73" s="99">
        <f>+$K1+$B$24+$A$72</f>
        <v>40582</v>
      </c>
      <c r="G73" s="100" t="s">
        <v>5</v>
      </c>
      <c r="H73" s="101">
        <f>+$H$24</f>
        <v>20.3</v>
      </c>
      <c r="I73" s="100" t="str">
        <f>+$I$24</f>
        <v>LOPEZ VOLLEY</v>
      </c>
      <c r="J73" s="102" t="s">
        <v>6</v>
      </c>
      <c r="K73" s="100" t="str">
        <f>+$I$21</f>
        <v>PGS REBA VOLLEY</v>
      </c>
      <c r="L73" s="100"/>
      <c r="M73" s="96" t="s">
        <v>101</v>
      </c>
      <c r="N73" s="67">
        <v>0</v>
      </c>
      <c r="O73" s="68">
        <v>3</v>
      </c>
      <c r="P73" s="71">
        <v>0</v>
      </c>
      <c r="Q73" s="72">
        <v>25</v>
      </c>
      <c r="R73" s="71">
        <v>0</v>
      </c>
      <c r="S73" s="72">
        <v>25</v>
      </c>
      <c r="T73" s="71">
        <v>0</v>
      </c>
      <c r="U73" s="72">
        <v>25</v>
      </c>
      <c r="V73" s="71"/>
      <c r="W73" s="72"/>
      <c r="X73" s="71"/>
      <c r="Y73" s="72"/>
      <c r="AA73" s="37" t="str">
        <f>+$AA$24</f>
        <v>g</v>
      </c>
      <c r="AB73" s="33"/>
      <c r="AC73" s="42">
        <f>IF($O$73=2,2,IF($N$73=3,3,IF($N$73=2,1,0)))</f>
        <v>0</v>
      </c>
      <c r="AD73" s="43">
        <f>IF($N$73=2,2,IF($O$73=3,3,IF($O$73=2,1,0)))</f>
        <v>3</v>
      </c>
      <c r="AE73" s="43">
        <f>IF($N$73+$O$73&gt;0,1,0)</f>
        <v>1</v>
      </c>
      <c r="AF73" s="44"/>
      <c r="AG73" s="44">
        <f>IF($AC$73&lt;2,0,1)</f>
        <v>0</v>
      </c>
      <c r="AH73" s="45">
        <f>IF($AD$73&lt;2,0,1)</f>
        <v>1</v>
      </c>
      <c r="AI73" s="33"/>
      <c r="AJ73" s="33"/>
      <c r="AK73" s="33"/>
      <c r="AL73" s="33"/>
      <c r="AM73" s="33"/>
      <c r="AN73" s="33"/>
    </row>
    <row r="74" spans="1:40" ht="12.75">
      <c r="A74" s="24"/>
      <c r="B74" s="2"/>
      <c r="C74" s="57" t="str">
        <f>+$F$1</f>
        <v>AMA</v>
      </c>
      <c r="D74" s="59">
        <v>139</v>
      </c>
      <c r="E74" s="63">
        <f>+F74</f>
        <v>40582</v>
      </c>
      <c r="F74" s="64">
        <f>+$K1+$B$23+$A$72</f>
        <v>40582</v>
      </c>
      <c r="G74" s="59" t="s">
        <v>5</v>
      </c>
      <c r="H74" s="58">
        <f>+$H$23</f>
        <v>20.45</v>
      </c>
      <c r="I74" s="59" t="str">
        <f>+$I$23</f>
        <v>SAN PAOLO VOLLEY</v>
      </c>
      <c r="J74" s="55" t="s">
        <v>6</v>
      </c>
      <c r="K74" s="59" t="str">
        <f>+$I$22</f>
        <v>KAPPA VOLLEY</v>
      </c>
      <c r="L74" s="59"/>
      <c r="M74" s="13" t="s">
        <v>92</v>
      </c>
      <c r="N74" s="67">
        <v>3</v>
      </c>
      <c r="O74" s="68">
        <v>0</v>
      </c>
      <c r="P74" s="71">
        <v>25</v>
      </c>
      <c r="Q74" s="72">
        <v>22</v>
      </c>
      <c r="R74" s="71">
        <v>25</v>
      </c>
      <c r="S74" s="72">
        <v>21</v>
      </c>
      <c r="T74" s="71">
        <v>26</v>
      </c>
      <c r="U74" s="72">
        <v>24</v>
      </c>
      <c r="V74" s="71"/>
      <c r="W74" s="72"/>
      <c r="X74" s="71"/>
      <c r="Y74" s="72"/>
      <c r="AA74" s="37" t="str">
        <f>+$AA$23</f>
        <v>f</v>
      </c>
      <c r="AB74" s="33"/>
      <c r="AC74" s="42">
        <f>IF($O$74=2,2,IF($N$74=3,3,IF($N$74=2,1,0)))</f>
        <v>3</v>
      </c>
      <c r="AD74" s="43">
        <f>IF($N$74=2,2,IF($O$74=3,3,IF($O$74=2,1,0)))</f>
        <v>0</v>
      </c>
      <c r="AE74" s="43">
        <f>IF($N$74+$O$74&gt;0,1,0)</f>
        <v>1</v>
      </c>
      <c r="AF74" s="44"/>
      <c r="AG74" s="44">
        <f>IF($AC$74&lt;2,0,1)</f>
        <v>1</v>
      </c>
      <c r="AH74" s="45">
        <f>IF($AD$74&lt;2,0,1)</f>
        <v>0</v>
      </c>
      <c r="AI74" s="33"/>
      <c r="AJ74" s="33"/>
      <c r="AK74" s="33"/>
      <c r="AL74" s="33"/>
      <c r="AM74" s="33"/>
      <c r="AN74" s="33"/>
    </row>
    <row r="75" spans="1:40" ht="13.5" thickBot="1">
      <c r="A75" s="25"/>
      <c r="B75" s="2"/>
      <c r="C75" s="57" t="str">
        <f>+$F$1</f>
        <v>AMA</v>
      </c>
      <c r="D75" s="59">
        <v>140</v>
      </c>
      <c r="E75" s="63">
        <f>+F75</f>
        <v>40584</v>
      </c>
      <c r="F75" s="64">
        <f>+$K1+$B$25+$A$72</f>
        <v>40584</v>
      </c>
      <c r="G75" s="59" t="s">
        <v>5</v>
      </c>
      <c r="H75" s="58">
        <f>+$H$25</f>
        <v>21.15</v>
      </c>
      <c r="I75" s="59" t="str">
        <f>+$I$25</f>
        <v>CASELETTE "B"</v>
      </c>
      <c r="J75" s="55" t="s">
        <v>6</v>
      </c>
      <c r="K75" s="59" t="str">
        <f>+$I$19</f>
        <v>FREE VOLLEY</v>
      </c>
      <c r="L75" s="59"/>
      <c r="N75" s="69">
        <v>3</v>
      </c>
      <c r="O75" s="70">
        <v>0</v>
      </c>
      <c r="P75" s="73">
        <v>25</v>
      </c>
      <c r="Q75" s="74">
        <v>19</v>
      </c>
      <c r="R75" s="73">
        <v>25</v>
      </c>
      <c r="S75" s="74">
        <v>21</v>
      </c>
      <c r="T75" s="73">
        <v>25</v>
      </c>
      <c r="U75" s="74">
        <v>20</v>
      </c>
      <c r="V75" s="73"/>
      <c r="W75" s="74"/>
      <c r="X75" s="73"/>
      <c r="Y75" s="74"/>
      <c r="AA75" s="37" t="str">
        <f>+$AA$25</f>
        <v>h</v>
      </c>
      <c r="AB75" s="33"/>
      <c r="AC75" s="42">
        <f>IF($O$75=2,2,IF($N$75=3,3,IF($N$75=2,1,0)))</f>
        <v>3</v>
      </c>
      <c r="AD75" s="43">
        <f>IF($N$75=2,2,IF($O$75=3,3,IF($O$75=2,1,0)))</f>
        <v>0</v>
      </c>
      <c r="AE75" s="43">
        <f>IF($N$75+$O$75&gt;0,1,0)</f>
        <v>1</v>
      </c>
      <c r="AF75" s="44"/>
      <c r="AG75" s="44">
        <f>IF($AC$75&lt;2,0,1)</f>
        <v>1</v>
      </c>
      <c r="AH75" s="45">
        <f>IF($AD$75&lt;2,0,1)</f>
        <v>0</v>
      </c>
      <c r="AI75" s="33"/>
      <c r="AJ75" s="33"/>
      <c r="AK75" s="33"/>
      <c r="AL75" s="33"/>
      <c r="AM75" s="33"/>
      <c r="AN75" s="33"/>
    </row>
    <row r="76" spans="1:40" ht="13.5" thickBot="1">
      <c r="A76" s="2"/>
      <c r="B76" s="2"/>
      <c r="C76" s="59"/>
      <c r="D76" s="59"/>
      <c r="E76" s="59"/>
      <c r="F76" s="64"/>
      <c r="G76" s="61" t="s">
        <v>17</v>
      </c>
      <c r="H76" s="58"/>
      <c r="I76" s="59"/>
      <c r="J76" s="55"/>
      <c r="K76" s="59"/>
      <c r="L76" s="59"/>
      <c r="N76" s="128" t="s">
        <v>44</v>
      </c>
      <c r="O76" s="129"/>
      <c r="P76" s="128" t="s">
        <v>45</v>
      </c>
      <c r="Q76" s="129"/>
      <c r="R76" s="128" t="s">
        <v>46</v>
      </c>
      <c r="S76" s="129"/>
      <c r="T76" s="128" t="s">
        <v>96</v>
      </c>
      <c r="U76" s="129"/>
      <c r="V76" s="128" t="s">
        <v>47</v>
      </c>
      <c r="W76" s="129"/>
      <c r="X76" s="128" t="s">
        <v>48</v>
      </c>
      <c r="Y76" s="129"/>
      <c r="AA76" s="37"/>
      <c r="AB76" s="33"/>
      <c r="AC76" s="46"/>
      <c r="AD76" s="47"/>
      <c r="AE76" s="47"/>
      <c r="AF76" s="47"/>
      <c r="AG76" s="47"/>
      <c r="AH76" s="48"/>
      <c r="AI76" s="33"/>
      <c r="AJ76" s="33"/>
      <c r="AK76" s="33"/>
      <c r="AL76" s="33"/>
      <c r="AM76" s="33"/>
      <c r="AN76" s="33"/>
    </row>
    <row r="77" spans="1:40" ht="12.75">
      <c r="A77" s="23">
        <f>A72+7</f>
        <v>98</v>
      </c>
      <c r="B77" s="2"/>
      <c r="C77" s="57" t="str">
        <f>+$F$1</f>
        <v>AMA</v>
      </c>
      <c r="D77" s="59">
        <v>141</v>
      </c>
      <c r="E77" s="63">
        <f>+F77</f>
        <v>40592</v>
      </c>
      <c r="F77" s="64">
        <f>+$K1+$B$22+$A$77</f>
        <v>40592</v>
      </c>
      <c r="G77" s="59" t="s">
        <v>5</v>
      </c>
      <c r="H77" s="58">
        <f>+$H$22</f>
        <v>20.45</v>
      </c>
      <c r="I77" s="59" t="str">
        <f>+$I$22</f>
        <v>KAPPA VOLLEY</v>
      </c>
      <c r="J77" s="55" t="s">
        <v>6</v>
      </c>
      <c r="K77" s="59" t="str">
        <f>+$I$24</f>
        <v>LOPEZ VOLLEY</v>
      </c>
      <c r="L77" s="59"/>
      <c r="M77" s="13" t="s">
        <v>103</v>
      </c>
      <c r="N77" s="67">
        <v>3</v>
      </c>
      <c r="O77" s="68">
        <v>0</v>
      </c>
      <c r="P77" s="71">
        <v>25</v>
      </c>
      <c r="Q77" s="72">
        <v>17</v>
      </c>
      <c r="R77" s="71">
        <v>25</v>
      </c>
      <c r="S77" s="72">
        <v>21</v>
      </c>
      <c r="T77" s="71">
        <v>25</v>
      </c>
      <c r="U77" s="72">
        <v>20</v>
      </c>
      <c r="V77" s="71"/>
      <c r="W77" s="72"/>
      <c r="X77" s="71"/>
      <c r="Y77" s="72"/>
      <c r="AA77" s="37" t="str">
        <f>+$AA$22</f>
        <v>e</v>
      </c>
      <c r="AB77" s="33"/>
      <c r="AC77" s="42">
        <f>IF($O$77=2,2,IF($N$77=3,3,IF($N$77=2,1,0)))</f>
        <v>3</v>
      </c>
      <c r="AD77" s="43">
        <f>IF($N$77=2,2,IF($O$77=3,3,IF($O$77=2,1,0)))</f>
        <v>0</v>
      </c>
      <c r="AE77" s="43">
        <f>IF($N$77+$O$77&gt;0,1,0)</f>
        <v>1</v>
      </c>
      <c r="AF77" s="44"/>
      <c r="AG77" s="44">
        <f>IF($AC$77&lt;2,0,1)</f>
        <v>1</v>
      </c>
      <c r="AH77" s="45">
        <f>IF($AD$77&lt;2,0,1)</f>
        <v>0</v>
      </c>
      <c r="AI77" s="33"/>
      <c r="AJ77" s="33"/>
      <c r="AK77" s="33"/>
      <c r="AL77" s="33"/>
      <c r="AM77" s="33"/>
      <c r="AN77" s="33"/>
    </row>
    <row r="78" spans="1:40" ht="12.75">
      <c r="A78" s="24"/>
      <c r="B78" s="2"/>
      <c r="C78" s="57" t="str">
        <f>+$F$1</f>
        <v>AMA</v>
      </c>
      <c r="D78" s="59">
        <v>142</v>
      </c>
      <c r="E78" s="63">
        <f>+F78</f>
        <v>40591</v>
      </c>
      <c r="F78" s="64">
        <f>+$K1+$B$21+$A$77</f>
        <v>40591</v>
      </c>
      <c r="G78" s="59" t="s">
        <v>5</v>
      </c>
      <c r="H78" s="58">
        <f>+$H$21</f>
        <v>20.3</v>
      </c>
      <c r="I78" s="59" t="str">
        <f>+$I$21</f>
        <v>PGS REBA VOLLEY</v>
      </c>
      <c r="J78" s="55" t="s">
        <v>6</v>
      </c>
      <c r="K78" s="59" t="str">
        <f>+$I$18</f>
        <v>TORAKIKI</v>
      </c>
      <c r="L78" s="59"/>
      <c r="M78" s="96" t="s">
        <v>102</v>
      </c>
      <c r="N78" s="67">
        <v>0</v>
      </c>
      <c r="O78" s="68">
        <v>3</v>
      </c>
      <c r="P78" s="71">
        <v>17</v>
      </c>
      <c r="Q78" s="72">
        <v>25</v>
      </c>
      <c r="R78" s="71">
        <v>16</v>
      </c>
      <c r="S78" s="72">
        <v>25</v>
      </c>
      <c r="T78" s="71">
        <v>19</v>
      </c>
      <c r="U78" s="72">
        <v>25</v>
      </c>
      <c r="V78" s="71"/>
      <c r="W78" s="72"/>
      <c r="X78" s="71"/>
      <c r="Y78" s="72"/>
      <c r="AA78" s="37" t="str">
        <f>+$AA$21</f>
        <v>d</v>
      </c>
      <c r="AB78" s="33"/>
      <c r="AC78" s="42">
        <f>IF($O$78=2,2,IF($N$78=3,3,IF($N$78=2,1,0)))</f>
        <v>0</v>
      </c>
      <c r="AD78" s="43">
        <f>IF($N$78=2,2,IF($O$78=3,3,IF($O$78=2,1,0)))</f>
        <v>3</v>
      </c>
      <c r="AE78" s="43">
        <f>IF($N$78+$O$78&gt;0,1,0)</f>
        <v>1</v>
      </c>
      <c r="AF78" s="44"/>
      <c r="AG78" s="44">
        <f>IF($AC$78&lt;2,0,1)</f>
        <v>0</v>
      </c>
      <c r="AH78" s="45">
        <f>IF($AD$78&lt;2,0,1)</f>
        <v>1</v>
      </c>
      <c r="AI78" s="33"/>
      <c r="AJ78" s="33"/>
      <c r="AK78" s="33"/>
      <c r="AL78" s="33"/>
      <c r="AM78" s="33"/>
      <c r="AN78" s="33"/>
    </row>
    <row r="79" spans="1:40" ht="12.75">
      <c r="A79" s="24"/>
      <c r="B79" s="2"/>
      <c r="C79" s="57" t="str">
        <f>+$F$1</f>
        <v>AMA</v>
      </c>
      <c r="D79" s="59">
        <v>143</v>
      </c>
      <c r="E79" s="63">
        <f>+F79</f>
        <v>40590</v>
      </c>
      <c r="F79" s="64">
        <f>+$K1+$B$20+$A$77</f>
        <v>40590</v>
      </c>
      <c r="G79" s="59" t="s">
        <v>5</v>
      </c>
      <c r="H79" s="58">
        <f>+$H$20</f>
        <v>21</v>
      </c>
      <c r="I79" s="59" t="str">
        <f>+$I$20</f>
        <v>P.G. FRASSATI Trofarello</v>
      </c>
      <c r="J79" s="55" t="s">
        <v>6</v>
      </c>
      <c r="K79" s="59" t="str">
        <f>+$I$19</f>
        <v>FREE VOLLEY</v>
      </c>
      <c r="L79" s="59"/>
      <c r="N79" s="67">
        <v>2</v>
      </c>
      <c r="O79" s="68">
        <v>3</v>
      </c>
      <c r="P79" s="71">
        <v>25</v>
      </c>
      <c r="Q79" s="72">
        <v>20</v>
      </c>
      <c r="R79" s="71">
        <v>16</v>
      </c>
      <c r="S79" s="72">
        <v>25</v>
      </c>
      <c r="T79" s="71">
        <v>25</v>
      </c>
      <c r="U79" s="72">
        <v>20</v>
      </c>
      <c r="V79" s="71">
        <v>18</v>
      </c>
      <c r="W79" s="72">
        <v>25</v>
      </c>
      <c r="X79" s="71">
        <v>9</v>
      </c>
      <c r="Y79" s="72">
        <v>25</v>
      </c>
      <c r="AA79" s="37" t="str">
        <f>+$AA$20</f>
        <v>c</v>
      </c>
      <c r="AB79" s="33"/>
      <c r="AC79" s="42">
        <f>IF($O$79=2,2,IF($N$79=3,3,IF($N$79=2,1,0)))</f>
        <v>1</v>
      </c>
      <c r="AD79" s="43">
        <f>IF($N$79=2,2,IF($O$79=3,3,IF($O$79=2,1,0)))</f>
        <v>2</v>
      </c>
      <c r="AE79" s="43">
        <f>IF($N$79+$O$79&gt;0,1,0)</f>
        <v>1</v>
      </c>
      <c r="AF79" s="44"/>
      <c r="AG79" s="44">
        <f>IF($AC$79&lt;2,0,1)</f>
        <v>0</v>
      </c>
      <c r="AH79" s="45">
        <f>IF($AD$79&lt;2,0,1)</f>
        <v>1</v>
      </c>
      <c r="AI79" s="33"/>
      <c r="AJ79" s="33"/>
      <c r="AK79" s="33"/>
      <c r="AL79" s="33"/>
      <c r="AM79" s="33"/>
      <c r="AN79" s="33"/>
    </row>
    <row r="80" spans="1:40" ht="13.5" thickBot="1">
      <c r="A80" s="25"/>
      <c r="B80" s="2"/>
      <c r="C80" s="57" t="str">
        <f>+$F$1</f>
        <v>AMA</v>
      </c>
      <c r="D80" s="59">
        <v>144</v>
      </c>
      <c r="E80" s="63">
        <f>+F80</f>
        <v>40589</v>
      </c>
      <c r="F80" s="64">
        <f>+$K1+$B$23+$A$77</f>
        <v>40589</v>
      </c>
      <c r="G80" s="59" t="s">
        <v>5</v>
      </c>
      <c r="H80" s="58">
        <f>+$H$23</f>
        <v>20.45</v>
      </c>
      <c r="I80" s="59" t="str">
        <f>+$I$23</f>
        <v>SAN PAOLO VOLLEY</v>
      </c>
      <c r="J80" s="55" t="s">
        <v>6</v>
      </c>
      <c r="K80" s="59" t="str">
        <f>+$I$25</f>
        <v>CASELETTE "B"</v>
      </c>
      <c r="L80" s="59"/>
      <c r="N80" s="69">
        <v>2</v>
      </c>
      <c r="O80" s="70">
        <v>3</v>
      </c>
      <c r="P80" s="73">
        <v>25</v>
      </c>
      <c r="Q80" s="74">
        <v>18</v>
      </c>
      <c r="R80" s="73">
        <v>16</v>
      </c>
      <c r="S80" s="74">
        <v>25</v>
      </c>
      <c r="T80" s="73">
        <v>25</v>
      </c>
      <c r="U80" s="74">
        <v>11</v>
      </c>
      <c r="V80" s="73">
        <v>18</v>
      </c>
      <c r="W80" s="74">
        <v>25</v>
      </c>
      <c r="X80" s="73">
        <v>7</v>
      </c>
      <c r="Y80" s="74">
        <v>15</v>
      </c>
      <c r="AA80" s="37" t="str">
        <f>+$AA$23</f>
        <v>f</v>
      </c>
      <c r="AB80" s="33"/>
      <c r="AC80" s="42">
        <f>IF($O$80=2,2,IF($N$80=3,3,IF($N$80=2,1,0)))</f>
        <v>1</v>
      </c>
      <c r="AD80" s="43">
        <f>IF($N$80=2,2,IF($O$80=3,3,IF($O$80=2,1,0)))</f>
        <v>2</v>
      </c>
      <c r="AE80" s="43">
        <f>IF($N$80+$O$80&gt;0,1,0)</f>
        <v>1</v>
      </c>
      <c r="AF80" s="44"/>
      <c r="AG80" s="44">
        <f>IF($AC$80&lt;2,0,1)</f>
        <v>0</v>
      </c>
      <c r="AH80" s="45">
        <f>IF($AD$80&lt;2,0,1)</f>
        <v>1</v>
      </c>
      <c r="AI80" s="33"/>
      <c r="AJ80" s="33"/>
      <c r="AK80" s="33"/>
      <c r="AL80" s="33"/>
      <c r="AM80" s="33"/>
      <c r="AN80" s="33"/>
    </row>
    <row r="81" spans="1:40" ht="13.5" thickBot="1">
      <c r="A81" s="26"/>
      <c r="B81" s="2"/>
      <c r="C81" s="59"/>
      <c r="D81" s="59"/>
      <c r="E81" s="59"/>
      <c r="F81" s="64"/>
      <c r="G81" s="61" t="s">
        <v>18</v>
      </c>
      <c r="H81" s="58"/>
      <c r="I81" s="59"/>
      <c r="J81" s="55"/>
      <c r="K81" s="59"/>
      <c r="L81" s="59"/>
      <c r="N81" s="128" t="s">
        <v>44</v>
      </c>
      <c r="O81" s="129"/>
      <c r="P81" s="128" t="s">
        <v>45</v>
      </c>
      <c r="Q81" s="129"/>
      <c r="R81" s="128" t="s">
        <v>46</v>
      </c>
      <c r="S81" s="129"/>
      <c r="T81" s="128" t="s">
        <v>96</v>
      </c>
      <c r="U81" s="129"/>
      <c r="V81" s="128" t="s">
        <v>47</v>
      </c>
      <c r="W81" s="129"/>
      <c r="X81" s="128" t="s">
        <v>48</v>
      </c>
      <c r="Y81" s="129"/>
      <c r="AA81" s="37"/>
      <c r="AB81" s="33"/>
      <c r="AC81" s="46"/>
      <c r="AD81" s="47"/>
      <c r="AE81" s="47"/>
      <c r="AF81" s="47"/>
      <c r="AG81" s="47"/>
      <c r="AH81" s="48"/>
      <c r="AI81" s="33"/>
      <c r="AJ81" s="33"/>
      <c r="AK81" s="33"/>
      <c r="AL81" s="33"/>
      <c r="AM81" s="33"/>
      <c r="AN81" s="33"/>
    </row>
    <row r="82" spans="1:40" ht="12.75">
      <c r="A82" s="23">
        <f>A77+7</f>
        <v>105</v>
      </c>
      <c r="B82" s="2"/>
      <c r="C82" s="57" t="str">
        <f>+$F$1</f>
        <v>AMA</v>
      </c>
      <c r="D82" s="59">
        <v>145</v>
      </c>
      <c r="E82" s="63">
        <f>+F82</f>
        <v>40598</v>
      </c>
      <c r="F82" s="64">
        <f>+$K1+$B$19+$A$82</f>
        <v>40598</v>
      </c>
      <c r="G82" s="59" t="s">
        <v>5</v>
      </c>
      <c r="H82" s="58">
        <f>+$H$19</f>
        <v>21</v>
      </c>
      <c r="I82" s="59" t="str">
        <f>+$I$19</f>
        <v>FREE VOLLEY</v>
      </c>
      <c r="J82" s="55" t="s">
        <v>6</v>
      </c>
      <c r="K82" s="59" t="str">
        <f>+$I$21</f>
        <v>PGS REBA VOLLEY</v>
      </c>
      <c r="L82" s="59"/>
      <c r="N82" s="67">
        <v>3</v>
      </c>
      <c r="O82" s="68">
        <v>0</v>
      </c>
      <c r="P82" s="71">
        <v>25</v>
      </c>
      <c r="Q82" s="72">
        <v>10</v>
      </c>
      <c r="R82" s="71">
        <v>25</v>
      </c>
      <c r="S82" s="72">
        <v>18</v>
      </c>
      <c r="T82" s="71">
        <v>25</v>
      </c>
      <c r="U82" s="72">
        <v>6</v>
      </c>
      <c r="V82" s="71"/>
      <c r="W82" s="72"/>
      <c r="X82" s="71"/>
      <c r="Y82" s="72"/>
      <c r="AA82" s="37" t="str">
        <f>+$AA$19</f>
        <v>b</v>
      </c>
      <c r="AB82" s="33"/>
      <c r="AC82" s="42">
        <f>IF($O$82=2,2,IF($N$82=3,3,IF($N$82=2,1,0)))</f>
        <v>3</v>
      </c>
      <c r="AD82" s="43">
        <f>IF($N$82=2,2,IF($O$82=3,3,IF($O$82=2,1,0)))</f>
        <v>0</v>
      </c>
      <c r="AE82" s="43">
        <f>IF($N$82+$O$82&gt;0,1,0)</f>
        <v>1</v>
      </c>
      <c r="AF82" s="44"/>
      <c r="AG82" s="44">
        <f>IF($AC$82&lt;2,0,1)</f>
        <v>1</v>
      </c>
      <c r="AH82" s="45">
        <f>IF($AD$82&lt;2,0,1)</f>
        <v>0</v>
      </c>
      <c r="AI82" s="33"/>
      <c r="AJ82" s="33"/>
      <c r="AK82" s="33"/>
      <c r="AL82" s="33"/>
      <c r="AM82" s="33"/>
      <c r="AN82" s="33"/>
    </row>
    <row r="83" spans="1:40" ht="12.75">
      <c r="A83" s="24"/>
      <c r="B83" s="2"/>
      <c r="C83" s="57" t="str">
        <f>+$F$1</f>
        <v>AMA</v>
      </c>
      <c r="D83" s="59">
        <v>146</v>
      </c>
      <c r="E83" s="63">
        <f>+F83</f>
        <v>40597</v>
      </c>
      <c r="F83" s="64">
        <f>+$K1+$B$18+$A$82</f>
        <v>40597</v>
      </c>
      <c r="G83" s="59" t="s">
        <v>5</v>
      </c>
      <c r="H83" s="58">
        <f>+$H$18</f>
        <v>20.3</v>
      </c>
      <c r="I83" s="59" t="str">
        <f>+$I$18</f>
        <v>TORAKIKI</v>
      </c>
      <c r="J83" s="55" t="s">
        <v>6</v>
      </c>
      <c r="K83" s="59" t="str">
        <f>+$I$22</f>
        <v>KAPPA VOLLEY</v>
      </c>
      <c r="L83" s="59"/>
      <c r="N83" s="67">
        <v>3</v>
      </c>
      <c r="O83" s="68">
        <v>1</v>
      </c>
      <c r="P83" s="71">
        <v>19</v>
      </c>
      <c r="Q83" s="72">
        <v>25</v>
      </c>
      <c r="R83" s="71">
        <v>25</v>
      </c>
      <c r="S83" s="72">
        <v>15</v>
      </c>
      <c r="T83" s="71">
        <v>25</v>
      </c>
      <c r="U83" s="72">
        <v>21</v>
      </c>
      <c r="V83" s="71">
        <v>25</v>
      </c>
      <c r="W83" s="72">
        <v>10</v>
      </c>
      <c r="X83" s="71"/>
      <c r="Y83" s="72"/>
      <c r="AA83" s="37" t="str">
        <f>+$AA$18</f>
        <v>a</v>
      </c>
      <c r="AB83" s="33"/>
      <c r="AC83" s="42">
        <f>IF($O$83=2,2,IF($N$83=3,3,IF($N$83=2,1,0)))</f>
        <v>3</v>
      </c>
      <c r="AD83" s="43">
        <f>IF($N$83=2,2,IF($O$83=3,3,IF($O$83=2,1,0)))</f>
        <v>0</v>
      </c>
      <c r="AE83" s="43">
        <f>IF($N$83+$O$83&gt;0,1,0)</f>
        <v>1</v>
      </c>
      <c r="AF83" s="44"/>
      <c r="AG83" s="44">
        <f>IF($AC$83&lt;2,0,1)</f>
        <v>1</v>
      </c>
      <c r="AH83" s="45">
        <f>IF($AD$83&lt;2,0,1)</f>
        <v>0</v>
      </c>
      <c r="AI83" s="33"/>
      <c r="AJ83" s="33"/>
      <c r="AK83" s="33"/>
      <c r="AL83" s="33"/>
      <c r="AM83" s="33"/>
      <c r="AN83" s="33"/>
    </row>
    <row r="84" spans="1:40" ht="12.75">
      <c r="A84" s="24"/>
      <c r="B84" s="2"/>
      <c r="C84" s="57" t="str">
        <f>+$F$1</f>
        <v>AMA</v>
      </c>
      <c r="D84" s="59">
        <v>147</v>
      </c>
      <c r="E84" s="63">
        <f>+F84</f>
        <v>40596</v>
      </c>
      <c r="F84" s="64">
        <f>+$K1+$B$24+$A$82</f>
        <v>40596</v>
      </c>
      <c r="G84" s="59" t="s">
        <v>5</v>
      </c>
      <c r="H84" s="58">
        <f>+$H$24</f>
        <v>20.3</v>
      </c>
      <c r="I84" s="59" t="str">
        <f>+$I$24</f>
        <v>LOPEZ VOLLEY</v>
      </c>
      <c r="J84" s="55" t="s">
        <v>6</v>
      </c>
      <c r="K84" s="59" t="str">
        <f>+$I$23</f>
        <v>SAN PAOLO VOLLEY</v>
      </c>
      <c r="L84" s="59"/>
      <c r="N84" s="67">
        <v>1</v>
      </c>
      <c r="O84" s="68">
        <v>3</v>
      </c>
      <c r="P84" s="71">
        <v>16</v>
      </c>
      <c r="Q84" s="72">
        <v>25</v>
      </c>
      <c r="R84" s="71">
        <v>21</v>
      </c>
      <c r="S84" s="72">
        <v>25</v>
      </c>
      <c r="T84" s="71">
        <v>25</v>
      </c>
      <c r="U84" s="72">
        <v>22</v>
      </c>
      <c r="V84" s="71">
        <v>18</v>
      </c>
      <c r="W84" s="72">
        <v>25</v>
      </c>
      <c r="X84" s="71"/>
      <c r="Y84" s="72"/>
      <c r="AA84" s="37" t="str">
        <f>+$AA$24</f>
        <v>g</v>
      </c>
      <c r="AB84" s="33"/>
      <c r="AC84" s="42">
        <f>IF($O$84=2,2,IF($N$84=3,3,IF($N$84=2,1,0)))</f>
        <v>0</v>
      </c>
      <c r="AD84" s="43">
        <f>IF($N$84=2,2,IF($O$84=3,3,IF($O$84=2,1,0)))</f>
        <v>3</v>
      </c>
      <c r="AE84" s="43">
        <f>IF($N$84+$O$84&gt;0,1,0)</f>
        <v>1</v>
      </c>
      <c r="AF84" s="44"/>
      <c r="AG84" s="44">
        <f>IF($AC$84&lt;2,0,1)</f>
        <v>0</v>
      </c>
      <c r="AH84" s="45">
        <f>IF($AD$84&lt;2,0,1)</f>
        <v>1</v>
      </c>
      <c r="AI84" s="33"/>
      <c r="AJ84" s="33"/>
      <c r="AK84" s="33"/>
      <c r="AL84" s="33"/>
      <c r="AM84" s="33"/>
      <c r="AN84" s="33"/>
    </row>
    <row r="85" spans="1:40" ht="13.5" thickBot="1">
      <c r="A85" s="25"/>
      <c r="B85" s="2"/>
      <c r="C85" s="57" t="str">
        <f>+$F$1</f>
        <v>AMA</v>
      </c>
      <c r="D85" s="59">
        <v>148</v>
      </c>
      <c r="E85" s="63">
        <f>+F85</f>
        <v>40598</v>
      </c>
      <c r="F85" s="64">
        <f>+$K1+$B$25+$A$82</f>
        <v>40598</v>
      </c>
      <c r="G85" s="59" t="s">
        <v>5</v>
      </c>
      <c r="H85" s="58">
        <f>+$H$25</f>
        <v>21.15</v>
      </c>
      <c r="I85" s="59" t="str">
        <f>+$I$25</f>
        <v>CASELETTE "B"</v>
      </c>
      <c r="J85" s="55" t="s">
        <v>6</v>
      </c>
      <c r="K85" s="59" t="str">
        <f>+$I$20</f>
        <v>P.G. FRASSATI Trofarello</v>
      </c>
      <c r="L85" s="59"/>
      <c r="N85" s="69">
        <v>3</v>
      </c>
      <c r="O85" s="70">
        <v>2</v>
      </c>
      <c r="P85" s="73">
        <v>25</v>
      </c>
      <c r="Q85" s="74">
        <v>23</v>
      </c>
      <c r="R85" s="73">
        <v>28</v>
      </c>
      <c r="S85" s="74">
        <v>26</v>
      </c>
      <c r="T85" s="73">
        <v>23</v>
      </c>
      <c r="U85" s="74">
        <v>25</v>
      </c>
      <c r="V85" s="73">
        <v>16</v>
      </c>
      <c r="W85" s="74">
        <v>25</v>
      </c>
      <c r="X85" s="73">
        <v>17</v>
      </c>
      <c r="Y85" s="74">
        <v>15</v>
      </c>
      <c r="AA85" s="37" t="str">
        <f>+$AA$25</f>
        <v>h</v>
      </c>
      <c r="AB85" s="33"/>
      <c r="AC85" s="42">
        <f>IF($O$85=2,2,IF($N$85=3,3,IF($N$85=2,1,0)))</f>
        <v>2</v>
      </c>
      <c r="AD85" s="43">
        <f>IF($N$85=2,2,IF($O$85=3,3,IF($O$85=2,1,0)))</f>
        <v>1</v>
      </c>
      <c r="AE85" s="43">
        <f>IF($N$85+$O$85&gt;0,1,0)</f>
        <v>1</v>
      </c>
      <c r="AF85" s="44"/>
      <c r="AG85" s="44">
        <f>IF($AC$85&lt;2,0,1)</f>
        <v>1</v>
      </c>
      <c r="AH85" s="45">
        <f>IF($AD$85&lt;2,0,1)</f>
        <v>0</v>
      </c>
      <c r="AI85" s="33"/>
      <c r="AJ85" s="33"/>
      <c r="AK85" s="33"/>
      <c r="AL85" s="33"/>
      <c r="AM85" s="33"/>
      <c r="AN85" s="33"/>
    </row>
    <row r="86" spans="1:40" ht="13.5" thickBot="1">
      <c r="A86" s="2"/>
      <c r="B86" s="2"/>
      <c r="C86" s="59"/>
      <c r="D86" s="59"/>
      <c r="E86" s="59"/>
      <c r="F86" s="64"/>
      <c r="G86" s="61" t="s">
        <v>19</v>
      </c>
      <c r="H86" s="58"/>
      <c r="I86" s="59"/>
      <c r="J86" s="55"/>
      <c r="K86" s="59"/>
      <c r="L86" s="59"/>
      <c r="N86" s="128" t="s">
        <v>44</v>
      </c>
      <c r="O86" s="129"/>
      <c r="P86" s="128" t="s">
        <v>45</v>
      </c>
      <c r="Q86" s="129"/>
      <c r="R86" s="128" t="s">
        <v>46</v>
      </c>
      <c r="S86" s="129"/>
      <c r="T86" s="128" t="s">
        <v>96</v>
      </c>
      <c r="U86" s="129"/>
      <c r="V86" s="128" t="s">
        <v>47</v>
      </c>
      <c r="W86" s="129"/>
      <c r="X86" s="128" t="s">
        <v>48</v>
      </c>
      <c r="Y86" s="129"/>
      <c r="AA86" s="37"/>
      <c r="AB86" s="33"/>
      <c r="AC86" s="46"/>
      <c r="AD86" s="47"/>
      <c r="AE86" s="47"/>
      <c r="AF86" s="47"/>
      <c r="AG86" s="47"/>
      <c r="AH86" s="48"/>
      <c r="AI86" s="33"/>
      <c r="AJ86" s="33"/>
      <c r="AK86" s="33"/>
      <c r="AL86" s="33"/>
      <c r="AM86" s="33"/>
      <c r="AN86" s="33"/>
    </row>
    <row r="87" spans="1:40" ht="12.75">
      <c r="A87" s="23">
        <f>A82+7</f>
        <v>112</v>
      </c>
      <c r="B87" s="2"/>
      <c r="C87" s="57" t="str">
        <f>+$F$1</f>
        <v>AMA</v>
      </c>
      <c r="D87" s="59">
        <v>149</v>
      </c>
      <c r="E87" s="63">
        <f>+F87</f>
        <v>40603</v>
      </c>
      <c r="F87" s="64">
        <f>+$K1+$B$23+$A$87</f>
        <v>40603</v>
      </c>
      <c r="G87" s="59" t="s">
        <v>5</v>
      </c>
      <c r="H87" s="58">
        <f>+$H$23</f>
        <v>20.45</v>
      </c>
      <c r="I87" s="59" t="str">
        <f>+$I$23</f>
        <v>SAN PAOLO VOLLEY</v>
      </c>
      <c r="J87" s="55" t="s">
        <v>6</v>
      </c>
      <c r="K87" s="59" t="str">
        <f>+$I$18</f>
        <v>TORAKIKI</v>
      </c>
      <c r="L87" s="59"/>
      <c r="N87" s="67">
        <v>3</v>
      </c>
      <c r="O87" s="68">
        <v>2</v>
      </c>
      <c r="P87" s="71">
        <v>25</v>
      </c>
      <c r="Q87" s="72">
        <v>17</v>
      </c>
      <c r="R87" s="71">
        <v>25</v>
      </c>
      <c r="S87" s="72">
        <v>13</v>
      </c>
      <c r="T87" s="71">
        <v>26</v>
      </c>
      <c r="U87" s="72">
        <v>28</v>
      </c>
      <c r="V87" s="71">
        <v>27</v>
      </c>
      <c r="W87" s="72">
        <v>29</v>
      </c>
      <c r="X87" s="71">
        <v>16</v>
      </c>
      <c r="Y87" s="72">
        <v>14</v>
      </c>
      <c r="AA87" s="37" t="str">
        <f>+$AA$23</f>
        <v>f</v>
      </c>
      <c r="AB87" s="33"/>
      <c r="AC87" s="42">
        <f>IF($O$87=2,2,IF($N$87=3,3,IF($N$87=2,1,0)))</f>
        <v>2</v>
      </c>
      <c r="AD87" s="43">
        <f>IF($N$87=2,2,IF($O$87=3,3,IF($O$87=2,1,0)))</f>
        <v>1</v>
      </c>
      <c r="AE87" s="43">
        <f>IF($N$87+$O$87&gt;0,1,0)</f>
        <v>1</v>
      </c>
      <c r="AF87" s="44"/>
      <c r="AG87" s="44">
        <f>IF($AC$87&lt;2,0,1)</f>
        <v>1</v>
      </c>
      <c r="AH87" s="45">
        <f>IF($AD$87&lt;2,0,1)</f>
        <v>0</v>
      </c>
      <c r="AI87" s="33"/>
      <c r="AJ87" s="33"/>
      <c r="AK87" s="33"/>
      <c r="AL87" s="33"/>
      <c r="AM87" s="33"/>
      <c r="AN87" s="33"/>
    </row>
    <row r="88" spans="1:40" ht="12.75">
      <c r="A88" s="24"/>
      <c r="B88" s="2"/>
      <c r="C88" s="57" t="str">
        <f>+$F$1</f>
        <v>AMA</v>
      </c>
      <c r="D88" s="59">
        <v>150</v>
      </c>
      <c r="E88" s="63">
        <f>+F88</f>
        <v>40606</v>
      </c>
      <c r="F88" s="64">
        <f>+$K1+$B$22+$A$87</f>
        <v>40606</v>
      </c>
      <c r="G88" s="59" t="s">
        <v>5</v>
      </c>
      <c r="H88" s="58">
        <f>+$H$22</f>
        <v>20.45</v>
      </c>
      <c r="I88" s="59" t="str">
        <f>+$I$22</f>
        <v>KAPPA VOLLEY</v>
      </c>
      <c r="J88" s="55" t="s">
        <v>6</v>
      </c>
      <c r="K88" s="59" t="str">
        <f>+$I$19</f>
        <v>FREE VOLLEY</v>
      </c>
      <c r="L88" s="59"/>
      <c r="N88" s="67">
        <v>3</v>
      </c>
      <c r="O88" s="68">
        <v>1</v>
      </c>
      <c r="P88" s="71">
        <v>25</v>
      </c>
      <c r="Q88" s="72">
        <v>18</v>
      </c>
      <c r="R88" s="71">
        <v>25</v>
      </c>
      <c r="S88" s="72">
        <v>13</v>
      </c>
      <c r="T88" s="71">
        <v>23</v>
      </c>
      <c r="U88" s="72">
        <v>25</v>
      </c>
      <c r="V88" s="71">
        <v>25</v>
      </c>
      <c r="W88" s="72">
        <v>14</v>
      </c>
      <c r="X88" s="71"/>
      <c r="Y88" s="72"/>
      <c r="AA88" s="37" t="str">
        <f>+$AA$22</f>
        <v>e</v>
      </c>
      <c r="AB88" s="33"/>
      <c r="AC88" s="42">
        <f>IF($O$88=2,2,IF($N$88=3,3,IF($N$88=2,1,0)))</f>
        <v>3</v>
      </c>
      <c r="AD88" s="43">
        <f>IF($N$88=2,2,IF($O$88=3,3,IF($O$88=2,1,0)))</f>
        <v>0</v>
      </c>
      <c r="AE88" s="43">
        <f>IF($N$88+$O$88&gt;0,1,0)</f>
        <v>1</v>
      </c>
      <c r="AF88" s="44"/>
      <c r="AG88" s="44">
        <f>IF($AC$88&lt;2,0,1)</f>
        <v>1</v>
      </c>
      <c r="AH88" s="45">
        <f>IF($AD$88&lt;2,0,1)</f>
        <v>0</v>
      </c>
      <c r="AI88" s="33"/>
      <c r="AJ88" s="33"/>
      <c r="AK88" s="33"/>
      <c r="AL88" s="33"/>
      <c r="AM88" s="33"/>
      <c r="AN88" s="33"/>
    </row>
    <row r="89" spans="1:40" ht="12.75">
      <c r="A89" s="24"/>
      <c r="B89" s="2"/>
      <c r="C89" s="57" t="str">
        <f>+$F$1</f>
        <v>AMA</v>
      </c>
      <c r="D89" s="59">
        <v>151</v>
      </c>
      <c r="E89" s="63">
        <f>+F89</f>
        <v>40605</v>
      </c>
      <c r="F89" s="64">
        <f>+$K1+$B$21+$A$87</f>
        <v>40605</v>
      </c>
      <c r="G89" s="59" t="s">
        <v>5</v>
      </c>
      <c r="H89" s="58">
        <f>+$H$21</f>
        <v>20.3</v>
      </c>
      <c r="I89" s="59" t="str">
        <f>+$I$21</f>
        <v>PGS REBA VOLLEY</v>
      </c>
      <c r="J89" s="55" t="s">
        <v>6</v>
      </c>
      <c r="K89" s="59" t="str">
        <f>+$I$20</f>
        <v>P.G. FRASSATI Trofarello</v>
      </c>
      <c r="L89" s="59"/>
      <c r="N89" s="67">
        <v>0</v>
      </c>
      <c r="O89" s="68">
        <v>3</v>
      </c>
      <c r="P89" s="71">
        <v>11</v>
      </c>
      <c r="Q89" s="72">
        <v>25</v>
      </c>
      <c r="R89" s="71">
        <v>11</v>
      </c>
      <c r="S89" s="72">
        <v>25</v>
      </c>
      <c r="T89" s="71">
        <v>17</v>
      </c>
      <c r="U89" s="72">
        <v>25</v>
      </c>
      <c r="V89" s="71"/>
      <c r="W89" s="72"/>
      <c r="X89" s="71"/>
      <c r="Y89" s="72"/>
      <c r="AA89" s="37" t="str">
        <f>+$AA$21</f>
        <v>d</v>
      </c>
      <c r="AB89" s="33"/>
      <c r="AC89" s="42">
        <f>IF($O$89=2,2,IF($N$89=3,3,IF($N$89=2,1,0)))</f>
        <v>0</v>
      </c>
      <c r="AD89" s="43">
        <f>IF($N$89=2,2,IF($O$89=3,3,IF($O$89=2,1,0)))</f>
        <v>3</v>
      </c>
      <c r="AE89" s="43">
        <f>IF($N$89+$O$89&gt;0,1,0)</f>
        <v>1</v>
      </c>
      <c r="AF89" s="44"/>
      <c r="AG89" s="44">
        <f>IF($AC$89&lt;2,0,1)</f>
        <v>0</v>
      </c>
      <c r="AH89" s="45">
        <f>IF($AD$89&lt;2,0,1)</f>
        <v>1</v>
      </c>
      <c r="AI89" s="33"/>
      <c r="AJ89" s="33"/>
      <c r="AK89" s="33"/>
      <c r="AL89" s="33"/>
      <c r="AM89" s="33"/>
      <c r="AN89" s="33"/>
    </row>
    <row r="90" spans="1:40" ht="13.5" thickBot="1">
      <c r="A90" s="25"/>
      <c r="B90" s="2"/>
      <c r="C90" s="57" t="str">
        <f>+$F$1</f>
        <v>AMA</v>
      </c>
      <c r="D90" s="59">
        <v>152</v>
      </c>
      <c r="E90" s="63">
        <f>+F90</f>
        <v>40603</v>
      </c>
      <c r="F90" s="64">
        <f>+$K1+$B$24+$A$87</f>
        <v>40603</v>
      </c>
      <c r="G90" s="59" t="s">
        <v>5</v>
      </c>
      <c r="H90" s="58">
        <f>+$H$24</f>
        <v>20.3</v>
      </c>
      <c r="I90" s="59" t="str">
        <f>+$I$24</f>
        <v>LOPEZ VOLLEY</v>
      </c>
      <c r="J90" s="55" t="s">
        <v>6</v>
      </c>
      <c r="K90" s="59" t="str">
        <f>+$I$25</f>
        <v>CASELETTE "B"</v>
      </c>
      <c r="L90" s="59"/>
      <c r="N90" s="69">
        <v>3</v>
      </c>
      <c r="O90" s="70">
        <v>1</v>
      </c>
      <c r="P90" s="73">
        <v>20</v>
      </c>
      <c r="Q90" s="74">
        <v>25</v>
      </c>
      <c r="R90" s="73">
        <v>25</v>
      </c>
      <c r="S90" s="74">
        <v>18</v>
      </c>
      <c r="T90" s="73">
        <v>25</v>
      </c>
      <c r="U90" s="74">
        <v>21</v>
      </c>
      <c r="V90" s="73">
        <v>25</v>
      </c>
      <c r="W90" s="74">
        <v>20</v>
      </c>
      <c r="X90" s="73"/>
      <c r="Y90" s="74"/>
      <c r="AA90" s="37" t="str">
        <f>+$AA$24</f>
        <v>g</v>
      </c>
      <c r="AB90" s="33"/>
      <c r="AC90" s="42">
        <f>IF($O$90=2,2,IF($N$90=3,3,IF($N$90=2,1,0)))</f>
        <v>3</v>
      </c>
      <c r="AD90" s="43">
        <f>IF($N$90=2,2,IF($O$90=3,3,IF($O$90=2,1,0)))</f>
        <v>0</v>
      </c>
      <c r="AE90" s="43">
        <f>IF($N$90+$O$90&gt;0,1,0)</f>
        <v>1</v>
      </c>
      <c r="AF90" s="44"/>
      <c r="AG90" s="44">
        <f>IF($AC$90&lt;2,0,1)</f>
        <v>1</v>
      </c>
      <c r="AH90" s="45">
        <f>IF($AD$90&lt;2,0,1)</f>
        <v>0</v>
      </c>
      <c r="AI90" s="33"/>
      <c r="AJ90" s="33"/>
      <c r="AK90" s="33"/>
      <c r="AL90" s="33"/>
      <c r="AM90" s="33"/>
      <c r="AN90" s="33"/>
    </row>
    <row r="91" spans="1:40" ht="13.5" thickBot="1">
      <c r="A91" s="2"/>
      <c r="B91" s="2"/>
      <c r="C91" s="59"/>
      <c r="D91" s="59"/>
      <c r="E91" s="59"/>
      <c r="F91" s="64"/>
      <c r="G91" s="61" t="s">
        <v>20</v>
      </c>
      <c r="H91" s="58"/>
      <c r="I91" s="59"/>
      <c r="J91" s="55"/>
      <c r="K91" s="59"/>
      <c r="L91" s="59"/>
      <c r="N91" s="128" t="s">
        <v>44</v>
      </c>
      <c r="O91" s="129"/>
      <c r="P91" s="128" t="s">
        <v>45</v>
      </c>
      <c r="Q91" s="129"/>
      <c r="R91" s="128" t="s">
        <v>46</v>
      </c>
      <c r="S91" s="129"/>
      <c r="T91" s="128" t="s">
        <v>96</v>
      </c>
      <c r="U91" s="129"/>
      <c r="V91" s="128" t="s">
        <v>47</v>
      </c>
      <c r="W91" s="129"/>
      <c r="X91" s="128" t="s">
        <v>48</v>
      </c>
      <c r="Y91" s="129"/>
      <c r="AA91" s="37"/>
      <c r="AB91" s="33"/>
      <c r="AC91" s="46"/>
      <c r="AD91" s="47"/>
      <c r="AE91" s="47"/>
      <c r="AF91" s="47"/>
      <c r="AG91" s="47"/>
      <c r="AH91" s="48"/>
      <c r="AI91" s="33"/>
      <c r="AJ91" s="33"/>
      <c r="AK91" s="33"/>
      <c r="AL91" s="33"/>
      <c r="AM91" s="33"/>
      <c r="AN91" s="33"/>
    </row>
    <row r="92" spans="1:40" ht="12.75">
      <c r="A92" s="23">
        <f>A87+7</f>
        <v>119</v>
      </c>
      <c r="B92" s="2"/>
      <c r="C92" s="57" t="str">
        <f>+$F$1</f>
        <v>AMA</v>
      </c>
      <c r="D92" s="59">
        <v>153</v>
      </c>
      <c r="E92" s="63">
        <f>+F92</f>
        <v>40611</v>
      </c>
      <c r="F92" s="64">
        <f>+$K1+$B$20+$A$92</f>
        <v>40611</v>
      </c>
      <c r="G92" s="59" t="s">
        <v>5</v>
      </c>
      <c r="H92" s="58">
        <f>+$H$20</f>
        <v>21</v>
      </c>
      <c r="I92" s="59" t="str">
        <f>+$I$20</f>
        <v>P.G. FRASSATI Trofarello</v>
      </c>
      <c r="J92" s="55" t="s">
        <v>6</v>
      </c>
      <c r="K92" s="59" t="str">
        <f>+$I$22</f>
        <v>KAPPA VOLLEY</v>
      </c>
      <c r="L92" s="59"/>
      <c r="M92" s="96" t="s">
        <v>104</v>
      </c>
      <c r="N92" s="67">
        <v>3</v>
      </c>
      <c r="O92" s="68">
        <v>1</v>
      </c>
      <c r="P92" s="71">
        <v>16</v>
      </c>
      <c r="Q92" s="72">
        <v>25</v>
      </c>
      <c r="R92" s="71">
        <v>25</v>
      </c>
      <c r="S92" s="72">
        <v>17</v>
      </c>
      <c r="T92" s="71">
        <v>25</v>
      </c>
      <c r="U92" s="72">
        <v>23</v>
      </c>
      <c r="V92" s="71">
        <v>25</v>
      </c>
      <c r="W92" s="72">
        <v>13</v>
      </c>
      <c r="X92" s="71"/>
      <c r="Y92" s="72"/>
      <c r="AA92" s="37" t="str">
        <f>+$AA$20</f>
        <v>c</v>
      </c>
      <c r="AB92" s="33"/>
      <c r="AC92" s="42">
        <f>IF($O$92=2,2,IF($N$92=3,3,IF($N$92=2,1,0)))</f>
        <v>3</v>
      </c>
      <c r="AD92" s="43">
        <f>IF($N$92=2,2,IF($O$92=3,3,IF($O$92=2,1,0)))</f>
        <v>0</v>
      </c>
      <c r="AE92" s="43">
        <f>IF($N$92+$O$92&gt;0,1,0)</f>
        <v>1</v>
      </c>
      <c r="AF92" s="44"/>
      <c r="AG92" s="44">
        <f>IF($AC$92&lt;2,0,1)</f>
        <v>1</v>
      </c>
      <c r="AH92" s="45">
        <f>IF($AD$92&lt;2,0,1)</f>
        <v>0</v>
      </c>
      <c r="AI92" s="33"/>
      <c r="AJ92" s="33"/>
      <c r="AK92" s="33"/>
      <c r="AL92" s="33"/>
      <c r="AM92" s="33"/>
      <c r="AN92" s="33"/>
    </row>
    <row r="93" spans="1:40" ht="12.75">
      <c r="A93" s="24"/>
      <c r="B93" s="2"/>
      <c r="C93" s="57" t="str">
        <f>+$F$1</f>
        <v>AMA</v>
      </c>
      <c r="D93" s="59">
        <v>154</v>
      </c>
      <c r="E93" s="63">
        <f>+F93</f>
        <v>40612</v>
      </c>
      <c r="F93" s="64">
        <f>+$K1+$B$19+$A$92</f>
        <v>40612</v>
      </c>
      <c r="G93" s="59" t="s">
        <v>5</v>
      </c>
      <c r="H93" s="58">
        <f>+$H$19</f>
        <v>21</v>
      </c>
      <c r="I93" s="59" t="str">
        <f>+$I$19</f>
        <v>FREE VOLLEY</v>
      </c>
      <c r="J93" s="55" t="s">
        <v>6</v>
      </c>
      <c r="K93" s="59" t="str">
        <f>+$I$23</f>
        <v>SAN PAOLO VOLLEY</v>
      </c>
      <c r="L93" s="59"/>
      <c r="N93" s="67">
        <v>0</v>
      </c>
      <c r="O93" s="68">
        <v>3</v>
      </c>
      <c r="P93" s="71">
        <v>21</v>
      </c>
      <c r="Q93" s="72">
        <v>25</v>
      </c>
      <c r="R93" s="71">
        <v>16</v>
      </c>
      <c r="S93" s="72">
        <v>25</v>
      </c>
      <c r="T93" s="71">
        <v>27</v>
      </c>
      <c r="U93" s="72">
        <v>29</v>
      </c>
      <c r="V93" s="71"/>
      <c r="W93" s="72"/>
      <c r="X93" s="71"/>
      <c r="Y93" s="72"/>
      <c r="AA93" s="37" t="str">
        <f>+$AA$19</f>
        <v>b</v>
      </c>
      <c r="AB93" s="33"/>
      <c r="AC93" s="42">
        <f>IF($O$93=2,2,IF($N$93=3,3,IF($N$93=2,1,0)))</f>
        <v>0</v>
      </c>
      <c r="AD93" s="43">
        <f>IF($N$93=2,2,IF($O$93=3,3,IF($O$93=2,1,0)))</f>
        <v>3</v>
      </c>
      <c r="AE93" s="43">
        <f>IF($N$93+$O$93&gt;0,1,0)</f>
        <v>1</v>
      </c>
      <c r="AF93" s="44"/>
      <c r="AG93" s="44">
        <f>IF($AC$93&lt;2,0,1)</f>
        <v>0</v>
      </c>
      <c r="AH93" s="45">
        <f>IF($AD$93&lt;2,0,1)</f>
        <v>1</v>
      </c>
      <c r="AI93" s="33"/>
      <c r="AJ93" s="33"/>
      <c r="AK93" s="33"/>
      <c r="AL93" s="33"/>
      <c r="AM93" s="33"/>
      <c r="AN93" s="33"/>
    </row>
    <row r="94" spans="1:40" ht="12.75">
      <c r="A94" s="24"/>
      <c r="B94" s="2"/>
      <c r="C94" s="57" t="str">
        <f>+$F$1</f>
        <v>AMA</v>
      </c>
      <c r="D94" s="59">
        <v>155</v>
      </c>
      <c r="E94" s="63">
        <f>+F94</f>
        <v>40611</v>
      </c>
      <c r="F94" s="64">
        <f>+$K1+$B$18+$A$92</f>
        <v>40611</v>
      </c>
      <c r="G94" s="59" t="s">
        <v>5</v>
      </c>
      <c r="H94" s="58">
        <f>+$H$18</f>
        <v>20.3</v>
      </c>
      <c r="I94" s="59" t="str">
        <f>+$I$18</f>
        <v>TORAKIKI</v>
      </c>
      <c r="J94" s="55" t="s">
        <v>6</v>
      </c>
      <c r="K94" s="59" t="str">
        <f>+$I$24</f>
        <v>LOPEZ VOLLEY</v>
      </c>
      <c r="L94" s="59"/>
      <c r="N94" s="67">
        <v>3</v>
      </c>
      <c r="O94" s="68">
        <v>1</v>
      </c>
      <c r="P94" s="71">
        <v>25</v>
      </c>
      <c r="Q94" s="72">
        <v>22</v>
      </c>
      <c r="R94" s="71">
        <v>18</v>
      </c>
      <c r="S94" s="72">
        <v>25</v>
      </c>
      <c r="T94" s="71">
        <v>25</v>
      </c>
      <c r="U94" s="72">
        <v>22</v>
      </c>
      <c r="V94" s="71">
        <v>26</v>
      </c>
      <c r="W94" s="72">
        <v>24</v>
      </c>
      <c r="X94" s="71"/>
      <c r="Y94" s="72"/>
      <c r="AA94" s="37" t="str">
        <f>+$AA$18</f>
        <v>a</v>
      </c>
      <c r="AB94" s="33"/>
      <c r="AC94" s="42">
        <f>IF($O$94=2,2,IF($N$94=3,3,IF($N$94=2,1,0)))</f>
        <v>3</v>
      </c>
      <c r="AD94" s="43">
        <f>IF($N$94=2,2,IF($O$94=3,3,IF($O$94=2,1,0)))</f>
        <v>0</v>
      </c>
      <c r="AE94" s="43">
        <f>IF($N$94+$O$94&gt;0,1,0)</f>
        <v>1</v>
      </c>
      <c r="AF94" s="44"/>
      <c r="AG94" s="44">
        <f>IF($AC$94&lt;2,0,1)</f>
        <v>1</v>
      </c>
      <c r="AH94" s="45">
        <f>IF($AD$94&lt;2,0,1)</f>
        <v>0</v>
      </c>
      <c r="AI94" s="33"/>
      <c r="AJ94" s="33"/>
      <c r="AK94" s="33"/>
      <c r="AL94" s="33"/>
      <c r="AM94" s="33"/>
      <c r="AN94" s="33"/>
    </row>
    <row r="95" spans="1:40" ht="13.5" thickBot="1">
      <c r="A95" s="25"/>
      <c r="B95" s="2"/>
      <c r="C95" s="57" t="str">
        <f>+$F$1</f>
        <v>AMA</v>
      </c>
      <c r="D95" s="59">
        <v>156</v>
      </c>
      <c r="E95" s="63">
        <f>+F95</f>
        <v>40612</v>
      </c>
      <c r="F95" s="64">
        <f>+$K1+$B$25+$A$92</f>
        <v>40612</v>
      </c>
      <c r="G95" s="59" t="s">
        <v>5</v>
      </c>
      <c r="H95" s="58">
        <f>+$H$25</f>
        <v>21.15</v>
      </c>
      <c r="I95" s="59" t="str">
        <f>+$I$25</f>
        <v>CASELETTE "B"</v>
      </c>
      <c r="J95" s="55" t="s">
        <v>6</v>
      </c>
      <c r="K95" s="59" t="str">
        <f>+$I$21</f>
        <v>PGS REBA VOLLEY</v>
      </c>
      <c r="L95" s="59"/>
      <c r="M95" s="96" t="s">
        <v>84</v>
      </c>
      <c r="N95" s="69">
        <v>3</v>
      </c>
      <c r="O95" s="70">
        <v>0</v>
      </c>
      <c r="P95" s="73">
        <v>25</v>
      </c>
      <c r="Q95" s="74">
        <v>22</v>
      </c>
      <c r="R95" s="73">
        <v>25</v>
      </c>
      <c r="S95" s="74">
        <v>17</v>
      </c>
      <c r="T95" s="73">
        <v>25</v>
      </c>
      <c r="U95" s="74">
        <v>13</v>
      </c>
      <c r="V95" s="73"/>
      <c r="W95" s="74"/>
      <c r="X95" s="73"/>
      <c r="Y95" s="74"/>
      <c r="AA95" s="49" t="str">
        <f>+$AA$25</f>
        <v>h</v>
      </c>
      <c r="AB95" s="33"/>
      <c r="AC95" s="50">
        <f>IF($O$95=2,2,IF($N$95=3,3,IF($N$95=2,1,0)))</f>
        <v>3</v>
      </c>
      <c r="AD95" s="51">
        <f>IF($N$95=2,2,IF($O$95=3,3,IF($O$95=2,1,0)))</f>
        <v>0</v>
      </c>
      <c r="AE95" s="51">
        <f>IF($N$95+$O$95&gt;0,1,0)</f>
        <v>1</v>
      </c>
      <c r="AF95" s="52"/>
      <c r="AG95" s="52">
        <f>IF($AC$95&lt;2,0,1)</f>
        <v>1</v>
      </c>
      <c r="AH95" s="53">
        <f>IF($AD$95&lt;2,0,1)</f>
        <v>0</v>
      </c>
      <c r="AI95" s="33"/>
      <c r="AJ95" s="33"/>
      <c r="AK95" s="33"/>
      <c r="AL95" s="33"/>
      <c r="AM95" s="33"/>
      <c r="AN95" s="33"/>
    </row>
    <row r="96" spans="1:12" ht="12.75">
      <c r="A96" s="2"/>
      <c r="B96" s="2"/>
      <c r="C96" s="59"/>
      <c r="D96" s="59"/>
      <c r="E96" s="59"/>
      <c r="F96" s="59"/>
      <c r="G96" s="59"/>
      <c r="H96" s="65"/>
      <c r="I96" s="59"/>
      <c r="J96" s="59"/>
      <c r="K96" s="59"/>
      <c r="L96" s="59"/>
    </row>
    <row r="97" spans="1:12" ht="13.5" thickBot="1">
      <c r="A97" s="2"/>
      <c r="B97" s="2"/>
      <c r="C97" s="94" t="s">
        <v>21</v>
      </c>
      <c r="D97" s="59"/>
      <c r="E97" s="59"/>
      <c r="F97" s="59"/>
      <c r="G97" s="59"/>
      <c r="H97" s="65"/>
      <c r="I97" s="94" t="s">
        <v>22</v>
      </c>
      <c r="J97" s="59"/>
      <c r="K97" s="59"/>
      <c r="L97" s="59"/>
    </row>
    <row r="98" spans="1:12" ht="12.75">
      <c r="A98" s="2"/>
      <c r="B98" s="2"/>
      <c r="C98" s="59" t="str">
        <f aca="true" t="shared" si="1" ref="C98:C105">+I18</f>
        <v>TORAKIKI</v>
      </c>
      <c r="D98" s="59"/>
      <c r="E98" s="59"/>
      <c r="F98" s="59"/>
      <c r="G98" s="59"/>
      <c r="H98" s="65" t="s">
        <v>23</v>
      </c>
      <c r="I98" s="85" t="s">
        <v>88</v>
      </c>
      <c r="J98" s="92" t="s">
        <v>89</v>
      </c>
      <c r="K98" s="93" t="s">
        <v>62</v>
      </c>
      <c r="L98" s="59"/>
    </row>
    <row r="99" spans="1:12" ht="12.75">
      <c r="A99" s="2"/>
      <c r="B99" s="2"/>
      <c r="C99" s="59" t="str">
        <f t="shared" si="1"/>
        <v>FREE VOLLEY</v>
      </c>
      <c r="D99" s="59"/>
      <c r="E99" s="59"/>
      <c r="F99" s="59"/>
      <c r="G99" s="59"/>
      <c r="H99" s="65" t="s">
        <v>24</v>
      </c>
      <c r="I99" s="84" t="s">
        <v>63</v>
      </c>
      <c r="J99" s="87" t="s">
        <v>64</v>
      </c>
      <c r="K99" s="89" t="s">
        <v>65</v>
      </c>
      <c r="L99" s="59"/>
    </row>
    <row r="100" spans="1:12" ht="12.75">
      <c r="A100" s="2"/>
      <c r="B100" s="2"/>
      <c r="C100" s="59" t="str">
        <f t="shared" si="1"/>
        <v>P.G. FRASSATI Trofarello</v>
      </c>
      <c r="D100" s="59"/>
      <c r="E100" s="59"/>
      <c r="F100" s="59"/>
      <c r="G100" s="59"/>
      <c r="H100" s="65" t="s">
        <v>25</v>
      </c>
      <c r="I100" s="86" t="s">
        <v>66</v>
      </c>
      <c r="J100" s="87" t="s">
        <v>67</v>
      </c>
      <c r="K100" s="89" t="s">
        <v>68</v>
      </c>
      <c r="L100" s="59"/>
    </row>
    <row r="101" spans="1:12" ht="12.75">
      <c r="A101" s="2"/>
      <c r="B101" s="2"/>
      <c r="C101" s="59" t="str">
        <f t="shared" si="1"/>
        <v>PGS REBA VOLLEY</v>
      </c>
      <c r="D101" s="59"/>
      <c r="E101" s="59"/>
      <c r="F101" s="59"/>
      <c r="G101" s="59"/>
      <c r="H101" s="65" t="s">
        <v>26</v>
      </c>
      <c r="I101" s="86" t="s">
        <v>79</v>
      </c>
      <c r="J101" s="87" t="s">
        <v>80</v>
      </c>
      <c r="K101" s="89" t="s">
        <v>62</v>
      </c>
      <c r="L101" s="59"/>
    </row>
    <row r="102" spans="1:12" ht="12.75">
      <c r="A102" s="2"/>
      <c r="B102" s="2"/>
      <c r="C102" s="59" t="str">
        <f t="shared" si="1"/>
        <v>KAPPA VOLLEY</v>
      </c>
      <c r="D102" s="59"/>
      <c r="E102" s="59"/>
      <c r="F102" s="59"/>
      <c r="G102" s="59"/>
      <c r="H102" s="65" t="s">
        <v>27</v>
      </c>
      <c r="I102" s="83" t="s">
        <v>72</v>
      </c>
      <c r="J102" s="82" t="s">
        <v>73</v>
      </c>
      <c r="K102" s="88" t="s">
        <v>74</v>
      </c>
      <c r="L102" s="59"/>
    </row>
    <row r="103" spans="1:12" ht="12.75">
      <c r="A103" s="2"/>
      <c r="B103" s="2"/>
      <c r="C103" s="59" t="str">
        <f t="shared" si="1"/>
        <v>SAN PAOLO VOLLEY</v>
      </c>
      <c r="D103" s="59"/>
      <c r="E103" s="59"/>
      <c r="F103" s="59"/>
      <c r="G103" s="59"/>
      <c r="H103" s="65" t="s">
        <v>28</v>
      </c>
      <c r="I103" s="86" t="s">
        <v>75</v>
      </c>
      <c r="J103" s="87" t="s">
        <v>76</v>
      </c>
      <c r="K103" s="89" t="s">
        <v>62</v>
      </c>
      <c r="L103" s="59"/>
    </row>
    <row r="104" spans="1:12" ht="12.75">
      <c r="A104" s="2"/>
      <c r="B104" s="2"/>
      <c r="C104" s="59" t="str">
        <f t="shared" si="1"/>
        <v>LOPEZ VOLLEY</v>
      </c>
      <c r="D104" s="59"/>
      <c r="E104" s="59"/>
      <c r="F104" s="59"/>
      <c r="G104" s="59"/>
      <c r="H104" s="65" t="s">
        <v>29</v>
      </c>
      <c r="I104" s="86" t="s">
        <v>77</v>
      </c>
      <c r="J104" s="87" t="s">
        <v>78</v>
      </c>
      <c r="K104" s="89" t="s">
        <v>62</v>
      </c>
      <c r="L104" s="59"/>
    </row>
    <row r="105" spans="1:12" ht="13.5" thickBot="1">
      <c r="A105" s="2"/>
      <c r="B105" s="2"/>
      <c r="C105" s="59" t="str">
        <f t="shared" si="1"/>
        <v>CASELETTE "B"</v>
      </c>
      <c r="D105" s="59"/>
      <c r="E105" s="59"/>
      <c r="F105" s="59"/>
      <c r="G105" s="59"/>
      <c r="H105" s="65" t="s">
        <v>30</v>
      </c>
      <c r="I105" s="95" t="s">
        <v>69</v>
      </c>
      <c r="J105" s="90" t="s">
        <v>70</v>
      </c>
      <c r="K105" s="91" t="s">
        <v>71</v>
      </c>
      <c r="L105" s="59"/>
    </row>
    <row r="106" spans="1:12" ht="12.75">
      <c r="A106" s="2"/>
      <c r="B106" s="2"/>
      <c r="C106" s="59"/>
      <c r="D106" s="59"/>
      <c r="E106" s="59"/>
      <c r="F106" s="59"/>
      <c r="G106" s="59"/>
      <c r="H106" s="65"/>
      <c r="I106" s="59"/>
      <c r="J106" s="59"/>
      <c r="K106" s="59"/>
      <c r="L106" s="59"/>
    </row>
    <row r="107" spans="1:2" ht="12.75">
      <c r="A107" s="2"/>
      <c r="B107" s="2"/>
    </row>
    <row r="108" spans="1:27" ht="12.75">
      <c r="A108" s="2"/>
      <c r="B108" s="2"/>
      <c r="C108" s="1" t="s">
        <v>40</v>
      </c>
      <c r="K108" s="1" t="s">
        <v>32</v>
      </c>
      <c r="M108" s="29" t="s">
        <v>33</v>
      </c>
      <c r="N108" s="16" t="s">
        <v>34</v>
      </c>
      <c r="O108" s="16" t="s">
        <v>35</v>
      </c>
      <c r="P108" s="17" t="s">
        <v>36</v>
      </c>
      <c r="Q108" s="17"/>
      <c r="R108" s="17"/>
      <c r="S108" s="17"/>
      <c r="T108" s="17"/>
      <c r="U108" s="17"/>
      <c r="V108" s="17"/>
      <c r="W108" s="17"/>
      <c r="X108" s="17"/>
      <c r="Y108" s="17" t="s">
        <v>37</v>
      </c>
      <c r="Z108" s="17" t="s">
        <v>38</v>
      </c>
      <c r="AA108" s="1" t="s">
        <v>39</v>
      </c>
    </row>
    <row r="109" spans="1:27" ht="12.75">
      <c r="A109" s="2"/>
      <c r="B109" s="2"/>
      <c r="K109" s="1" t="s">
        <v>58</v>
      </c>
      <c r="M109" s="29">
        <v>38</v>
      </c>
      <c r="N109" s="16">
        <v>14</v>
      </c>
      <c r="O109" s="16">
        <v>13</v>
      </c>
      <c r="P109" s="16">
        <v>1</v>
      </c>
      <c r="Q109" s="16"/>
      <c r="R109" s="16"/>
      <c r="S109" s="16"/>
      <c r="T109" s="16"/>
      <c r="U109" s="16"/>
      <c r="V109" s="16"/>
      <c r="W109" s="16"/>
      <c r="X109" s="16"/>
      <c r="Y109" s="16">
        <v>41</v>
      </c>
      <c r="Z109" s="16">
        <v>12</v>
      </c>
      <c r="AA109" s="16">
        <v>3.4166666666666665</v>
      </c>
    </row>
    <row r="110" spans="1:27" ht="12.75">
      <c r="A110" s="2"/>
      <c r="B110" s="2"/>
      <c r="K110" s="1" t="s">
        <v>81</v>
      </c>
      <c r="M110" s="29">
        <v>29</v>
      </c>
      <c r="N110" s="16">
        <v>14</v>
      </c>
      <c r="O110" s="16">
        <v>10</v>
      </c>
      <c r="P110" s="16">
        <v>4</v>
      </c>
      <c r="Q110" s="16"/>
      <c r="R110" s="16"/>
      <c r="S110" s="16"/>
      <c r="T110" s="16"/>
      <c r="U110" s="16"/>
      <c r="V110" s="16"/>
      <c r="W110" s="16"/>
      <c r="X110" s="16"/>
      <c r="Y110" s="16">
        <v>35</v>
      </c>
      <c r="Z110" s="16">
        <v>18</v>
      </c>
      <c r="AA110" s="16">
        <v>1.9444444444444444</v>
      </c>
    </row>
    <row r="111" spans="1:27" ht="12.75">
      <c r="A111" s="2"/>
      <c r="B111" s="2"/>
      <c r="K111" s="1" t="s">
        <v>55</v>
      </c>
      <c r="M111" s="29">
        <v>25</v>
      </c>
      <c r="N111" s="16">
        <v>14</v>
      </c>
      <c r="O111" s="16">
        <v>8</v>
      </c>
      <c r="P111" s="16">
        <v>6</v>
      </c>
      <c r="Q111" s="16"/>
      <c r="R111" s="16"/>
      <c r="S111" s="16"/>
      <c r="T111" s="16"/>
      <c r="U111" s="16"/>
      <c r="V111" s="16"/>
      <c r="W111" s="16"/>
      <c r="X111" s="16"/>
      <c r="Y111" s="16">
        <v>32</v>
      </c>
      <c r="Z111" s="16">
        <v>25</v>
      </c>
      <c r="AA111" s="16">
        <v>1.28</v>
      </c>
    </row>
    <row r="112" spans="1:27" ht="12.75">
      <c r="A112" s="2"/>
      <c r="B112" s="2"/>
      <c r="K112" s="1" t="s">
        <v>52</v>
      </c>
      <c r="M112" s="29">
        <v>24</v>
      </c>
      <c r="N112" s="16">
        <v>14</v>
      </c>
      <c r="O112" s="16">
        <v>7</v>
      </c>
      <c r="P112" s="16">
        <v>7</v>
      </c>
      <c r="Q112" s="16"/>
      <c r="R112" s="16"/>
      <c r="S112" s="16"/>
      <c r="T112" s="16"/>
      <c r="U112" s="16"/>
      <c r="V112" s="16"/>
      <c r="W112" s="16"/>
      <c r="X112" s="16"/>
      <c r="Y112" s="16">
        <v>28</v>
      </c>
      <c r="Z112" s="16">
        <v>25</v>
      </c>
      <c r="AA112" s="16">
        <v>1.12</v>
      </c>
    </row>
    <row r="113" spans="1:27" ht="12.75">
      <c r="A113" s="2"/>
      <c r="B113" s="2"/>
      <c r="K113" s="1" t="s">
        <v>57</v>
      </c>
      <c r="M113" s="29">
        <v>21</v>
      </c>
      <c r="N113" s="16">
        <v>14</v>
      </c>
      <c r="O113" s="16">
        <v>7</v>
      </c>
      <c r="P113" s="16">
        <v>7</v>
      </c>
      <c r="Q113" s="16"/>
      <c r="R113" s="16"/>
      <c r="S113" s="16"/>
      <c r="T113" s="16"/>
      <c r="U113" s="16"/>
      <c r="V113" s="16"/>
      <c r="W113" s="16"/>
      <c r="X113" s="16"/>
      <c r="Y113" s="16">
        <v>25</v>
      </c>
      <c r="Z113" s="16">
        <v>27</v>
      </c>
      <c r="AA113" s="16">
        <v>0.9259259259259259</v>
      </c>
    </row>
    <row r="114" spans="1:27" ht="12.75">
      <c r="A114" s="2"/>
      <c r="B114" s="2"/>
      <c r="K114" s="1" t="s">
        <v>54</v>
      </c>
      <c r="M114" s="29">
        <v>18</v>
      </c>
      <c r="N114" s="16">
        <v>14</v>
      </c>
      <c r="O114" s="16">
        <v>7</v>
      </c>
      <c r="P114" s="16">
        <v>7</v>
      </c>
      <c r="Q114" s="16"/>
      <c r="R114" s="16"/>
      <c r="S114" s="16"/>
      <c r="T114" s="16"/>
      <c r="U114" s="16"/>
      <c r="V114" s="16"/>
      <c r="W114" s="16"/>
      <c r="X114" s="16"/>
      <c r="Y114" s="16">
        <v>26</v>
      </c>
      <c r="Z114" s="16">
        <v>28</v>
      </c>
      <c r="AA114" s="16">
        <v>0.9285714285714286</v>
      </c>
    </row>
    <row r="115" spans="1:27" ht="12.75">
      <c r="A115" s="2"/>
      <c r="B115" s="2"/>
      <c r="K115" s="1" t="s">
        <v>60</v>
      </c>
      <c r="M115" s="29">
        <v>7</v>
      </c>
      <c r="N115" s="16">
        <v>14</v>
      </c>
      <c r="O115" s="16">
        <v>2</v>
      </c>
      <c r="P115" s="16">
        <v>12</v>
      </c>
      <c r="Q115" s="16"/>
      <c r="R115" s="16"/>
      <c r="S115" s="16"/>
      <c r="T115" s="16"/>
      <c r="U115" s="16"/>
      <c r="V115" s="16"/>
      <c r="W115" s="16"/>
      <c r="X115" s="16"/>
      <c r="Y115" s="16">
        <v>15</v>
      </c>
      <c r="Z115" s="16">
        <v>37</v>
      </c>
      <c r="AA115" s="16">
        <v>0.40540540540540543</v>
      </c>
    </row>
    <row r="116" spans="1:27" ht="12.75">
      <c r="A116" s="2"/>
      <c r="B116" s="2"/>
      <c r="K116" s="1" t="s">
        <v>61</v>
      </c>
      <c r="M116" s="29">
        <v>6</v>
      </c>
      <c r="N116" s="16">
        <v>14</v>
      </c>
      <c r="O116" s="16">
        <v>2</v>
      </c>
      <c r="P116" s="16">
        <v>12</v>
      </c>
      <c r="Q116" s="16"/>
      <c r="R116" s="16"/>
      <c r="S116" s="16"/>
      <c r="T116" s="16"/>
      <c r="U116" s="16"/>
      <c r="V116" s="16"/>
      <c r="W116" s="16"/>
      <c r="X116" s="16"/>
      <c r="Y116" s="16">
        <v>6</v>
      </c>
      <c r="Z116" s="16">
        <v>36</v>
      </c>
      <c r="AA116" s="16">
        <v>0.16666666666666666</v>
      </c>
    </row>
    <row r="117" spans="1:2" ht="12.75">
      <c r="A117" s="2"/>
      <c r="B117" s="2"/>
    </row>
    <row r="118" spans="1:2" ht="12.75">
      <c r="A118" s="2"/>
      <c r="B118" s="2"/>
    </row>
    <row r="119" spans="1:12" ht="12.75" hidden="1">
      <c r="A119" s="2"/>
      <c r="B119" s="2"/>
      <c r="K119" s="30" t="s">
        <v>41</v>
      </c>
      <c r="L119" s="30"/>
    </row>
    <row r="120" spans="1:27" ht="12.75" hidden="1">
      <c r="A120" s="2"/>
      <c r="B120" s="2"/>
      <c r="C120" s="1" t="s">
        <v>31</v>
      </c>
      <c r="K120" s="27" t="s">
        <v>32</v>
      </c>
      <c r="L120" s="27"/>
      <c r="M120" s="28" t="s">
        <v>33</v>
      </c>
      <c r="N120" s="28" t="s">
        <v>34</v>
      </c>
      <c r="O120" s="28" t="s">
        <v>35</v>
      </c>
      <c r="P120" s="28" t="s">
        <v>36</v>
      </c>
      <c r="Q120" s="28"/>
      <c r="R120" s="28"/>
      <c r="S120" s="28"/>
      <c r="T120" s="28"/>
      <c r="U120" s="28"/>
      <c r="V120" s="28"/>
      <c r="W120" s="28"/>
      <c r="X120" s="28"/>
      <c r="Y120" s="28" t="s">
        <v>37</v>
      </c>
      <c r="Z120" s="28" t="s">
        <v>38</v>
      </c>
      <c r="AA120" s="28" t="s">
        <v>39</v>
      </c>
    </row>
    <row r="121" spans="1:27" ht="12.75" hidden="1">
      <c r="A121" s="2"/>
      <c r="B121" s="2"/>
      <c r="K121" s="27" t="str">
        <f>+$I$18</f>
        <v>TORAKIKI</v>
      </c>
      <c r="L121" s="27"/>
      <c r="M121" s="27">
        <f>+$AC$30+$AC$34+$AD$37+$AC$43+$AD$48+$AC$52+$AD$59+$AD$65+$AD$69+$AC$72+$AD$78+$AC$83+$AD$87+$AC$94</f>
        <v>24</v>
      </c>
      <c r="N121" s="28">
        <f>+$AE$30+$AE$34+$AE$37+$AE$43+$AE$48+$AE$52+$AE$59+$AE$65+$AE$69+$AE$72+$AE$78+$AE$83+$AE$87+$AE$94</f>
        <v>14</v>
      </c>
      <c r="O121" s="28">
        <f>+$AG$30+$AG$34+$AH$37+$AG$43+$AH$48+$AG$52+$AH$59+$AH$65+$AH$69+$AG$72+$AH$78+$AG$83+$AH$87+$AG$94</f>
        <v>7</v>
      </c>
      <c r="P121" s="27">
        <f>+$AH$30+$AH$34+$AG$37+$AH$43+$AG$48+$AH$52+$AG$59+$AG$65+$AG$69+$AH$72+$AG$78+$AH$83+$AG$87+$AH$94</f>
        <v>7</v>
      </c>
      <c r="Q121" s="27"/>
      <c r="R121" s="27"/>
      <c r="S121" s="27"/>
      <c r="T121" s="27"/>
      <c r="U121" s="27"/>
      <c r="V121" s="27"/>
      <c r="W121" s="27"/>
      <c r="X121" s="27"/>
      <c r="Y121" s="27">
        <f>+$N$30+$N$34+$O$37+$N$43+$O$48+$N$52+$O$59+$O$65+$O$69+$N$72+$O$78+$N$83+$O$87+$N$94</f>
        <v>28</v>
      </c>
      <c r="Z121" s="27">
        <f>+$O$30+$O$34+$N$37+$O$43+$N$48+$O$52+$N$59+$N$65+$N$69+$O$72+$N$78+$O$83+$N$87+$O$94</f>
        <v>25</v>
      </c>
      <c r="AA121" s="27">
        <f aca="true" t="shared" si="2" ref="AA121:AA128">Y121/Z121</f>
        <v>1.12</v>
      </c>
    </row>
    <row r="122" spans="1:27" ht="12.75" hidden="1">
      <c r="A122" s="2"/>
      <c r="B122" s="2"/>
      <c r="K122" s="27" t="str">
        <f>+$I$19</f>
        <v>FREE VOLLEY</v>
      </c>
      <c r="L122" s="27"/>
      <c r="M122" s="27">
        <f>+$AC$27+$AD$34+$AC$40+$AC$44+$AD$47+$AC$53+$AD$58+$AD$62+$AC$69+$AD$75+$AD$79+$AC$82+$AD$88+$AC$93</f>
        <v>18</v>
      </c>
      <c r="N122" s="28">
        <f>+$AE$27+$AE$34+$AE$40+$AE$44+$AE$47+$AE$53+$AE$58+$AE$62+$AE$69+$AE$75+$AE$79+$AE$82+$AE$88+$AE$93</f>
        <v>14</v>
      </c>
      <c r="O122" s="28">
        <f>+$AG$27+$AH$34+$AG$40+$AG$44+$AH$47+$AG$53+$AH$58+$AH$62+$AG$69+$AH$75+$AH$79+$AG$82+$AH$88+$AG$93</f>
        <v>7</v>
      </c>
      <c r="P122" s="27">
        <f>+$AH$27+$AG$34+$AH$40+$AH$44+$AG$47+$AH$53+$AG$58+$AG$62+$AH$69+$AG$75+$AG$79+$AH$82+$AG$88+$AH$93</f>
        <v>7</v>
      </c>
      <c r="Q122" s="27"/>
      <c r="R122" s="27"/>
      <c r="S122" s="27"/>
      <c r="T122" s="27"/>
      <c r="U122" s="27"/>
      <c r="V122" s="27"/>
      <c r="W122" s="27"/>
      <c r="X122" s="27"/>
      <c r="Y122" s="27">
        <f>+$N$27+$O$34+$N$40+$N$44+$O$47+$N$53+$O$58+$O$62+$N$69+$O$75+$O$79+$N$82+$O$88+$N$93</f>
        <v>26</v>
      </c>
      <c r="Z122" s="27">
        <f>+$O$27+$N$34+$O$40+$O$44+$N$47+$O$53+$N$58+$N$62+$O$69+$N$75+$N$79+$O$82+$N$88+$O$93</f>
        <v>28</v>
      </c>
      <c r="AA122" s="27">
        <f t="shared" si="2"/>
        <v>0.9285714285714286</v>
      </c>
    </row>
    <row r="123" spans="1:27" ht="12.75" hidden="1">
      <c r="A123" s="2"/>
      <c r="B123" s="2"/>
      <c r="K123" s="27" t="str">
        <f>+$I$20</f>
        <v>P.G. FRASSATI Trofarello</v>
      </c>
      <c r="L123" s="27"/>
      <c r="M123" s="27">
        <f>+$AC$28+$AD$33+$AC$37+$AD$44+$AC$50+$AC$54+$AD$57+$AD$63+$AC$68+$AD$72+$AC$79+$AD$85+$AD$89+$AC$92</f>
        <v>25</v>
      </c>
      <c r="N123" s="28">
        <f>+$AE$28+$AE$33+$AE$37+$AE$44+$AE$50+$AE$54+$AE$57+$AE$63+$AE$68+$AE$72+$AE$79+$AE$85+$AE$89+$AE$92</f>
        <v>14</v>
      </c>
      <c r="O123" s="28">
        <f>+$AG$28+$AH$33+$AG$37+$AH$44+$AG$50+$AG$54+$AH$57+$AH$63+$AG$68+$AH$72+$AG$79+$AH$85+$AH$89+$AG$92</f>
        <v>8</v>
      </c>
      <c r="P123" s="27">
        <f>+$AH$28+$AG$33+$AH$37+$AG$44+$AH$50+$AH$54+$AG$57+$AG$63+$AH$68+$AG$72+$AH$79+$AG$85+$AG$89+$AH$92</f>
        <v>6</v>
      </c>
      <c r="Q123" s="27"/>
      <c r="R123" s="27"/>
      <c r="S123" s="27"/>
      <c r="T123" s="27"/>
      <c r="U123" s="27"/>
      <c r="V123" s="27"/>
      <c r="W123" s="27"/>
      <c r="X123" s="27"/>
      <c r="Y123" s="27">
        <f>+$N$28+$O$33+$N$37+$O$44+$N$50+$N$54+$O$57+$O$63+$N$68+$O$72+$N$79+$O$85+$O$89+$N$92</f>
        <v>32</v>
      </c>
      <c r="Z123" s="27">
        <f>+$O$28+$N$33+$O$37+$N$44+$O$50+$O$54+$N$57+$N$63+$O$68+$N$72+$O$79+$N$85+$N$89+$O$92</f>
        <v>25</v>
      </c>
      <c r="AA123" s="27">
        <f t="shared" si="2"/>
        <v>1.28</v>
      </c>
    </row>
    <row r="124" spans="1:27" ht="12.75" hidden="1">
      <c r="A124" s="2"/>
      <c r="B124" s="2"/>
      <c r="K124" s="27" t="str">
        <f>+$I$21</f>
        <v>PGS REBA VOLLEY</v>
      </c>
      <c r="L124" s="27"/>
      <c r="M124" s="27">
        <f>+$AC$29+$AD$32+$AC$38+$AD$43+$AC$47+$AD$54+$AC$60+$AD$64+$AC$67+$AD$73+$AC$78+$AD$82+$AC$89+$AD$95</f>
        <v>6</v>
      </c>
      <c r="N124" s="28">
        <f>+$AE$29+$AE$32+$AE$38+$AE$43+$AE$47+$AE$54+$AE$60+$AE$64+$AE$67+$AE$73+$AE$78+$AE$82+$AE$89+$AE$95</f>
        <v>14</v>
      </c>
      <c r="O124" s="28">
        <f>+$AG$29+$AH$32+$AG$38+$AH$43+$AG$47+$AH$54+$AG$60+$AH$64+$AG$67+$AH$73+$AG$78+$AH$82+$AG$89+$AH$95</f>
        <v>2</v>
      </c>
      <c r="P124" s="27">
        <f>+$AH$29+$AG$32+$AH$38+$AG$43+$AH$47+$AG$54+$AH$60+$AG$64+$AH$67+$AG$73+$AH$78+$AG$82+$AH$89+$AG$95</f>
        <v>12</v>
      </c>
      <c r="Q124" s="27"/>
      <c r="R124" s="27"/>
      <c r="S124" s="27"/>
      <c r="T124" s="27"/>
      <c r="U124" s="27"/>
      <c r="V124" s="27"/>
      <c r="W124" s="27"/>
      <c r="X124" s="27"/>
      <c r="Y124" s="27">
        <f>+$N$29+$O$32+$N$38+$O$43+$N$47+$O$54+$N$60+$O$64+$N$67+$O$73+$N$78+$O$82+$N$89+$O$95</f>
        <v>6</v>
      </c>
      <c r="Z124" s="27">
        <f>+$O$29+$N$32+$O$38+$N$43+$O$47+$N$54+$O$60+$N$64+$O$67+$N$73+$O$78+$N$82+$O$89+$N$95</f>
        <v>36</v>
      </c>
      <c r="AA124" s="27">
        <f t="shared" si="2"/>
        <v>0.16666666666666666</v>
      </c>
    </row>
    <row r="125" spans="1:27" ht="12.75" hidden="1">
      <c r="A125" s="2"/>
      <c r="B125" s="2"/>
      <c r="K125" s="27" t="str">
        <f>+$I$22</f>
        <v>KAPPA VOLLEY</v>
      </c>
      <c r="L125" s="27"/>
      <c r="M125" s="27">
        <f>+$AD$29+$AD$35+$AC$39+$AD$42+$AC$48+$AD$53+$AC$57+$AC$64+$AC$70+$AD$74+$AC$77+$AD$83+$AC$88+$AD$92</f>
        <v>21</v>
      </c>
      <c r="N125" s="28">
        <f>+$AE$29+$AE$35+$AE$39+$AE$42+$AE$48+$AE$53+$AE$57+$AE$64+$AE$70+$AE$74+$AE$77+$AE$83+$AE$88+$AE$92</f>
        <v>14</v>
      </c>
      <c r="O125" s="28">
        <f>+$AH$29+$AH$35+$AG$39+$AH$42+$AG$48+$AH$53+$AG$57+$AG$64+$AG$70+$AH$74+$AG$77+$AH$83+$AG$88+$AH$92</f>
        <v>7</v>
      </c>
      <c r="P125" s="27">
        <f>+$AG$29+$AG$35+$AH$39+$AG$42+$AH$48+$AG$53+$AH$57+$AH$64+$AH$70+$AG$74+$AH$77+$AG$83+$AH$88+$AG$92</f>
        <v>7</v>
      </c>
      <c r="Q125" s="27"/>
      <c r="R125" s="27"/>
      <c r="S125" s="27"/>
      <c r="T125" s="27"/>
      <c r="U125" s="27"/>
      <c r="V125" s="27"/>
      <c r="W125" s="27"/>
      <c r="X125" s="27"/>
      <c r="Y125" s="27">
        <f>+$O$29+$O$35+$N$39+$O$42+$N$48+$O$53+$N$57+$N$64+$N$70+$O$74+$N$77+$O$83+$N$88+$O$92</f>
        <v>25</v>
      </c>
      <c r="Z125" s="27">
        <f>+$N$29+$N$35+$O$39+$N$42+$O$48+$N$53+$O$57+$O$64+$O$70+$N$74+$O$77+$N$83+$O$88+$N$92</f>
        <v>27</v>
      </c>
      <c r="AA125" s="27">
        <f t="shared" si="2"/>
        <v>0.9259259259259259</v>
      </c>
    </row>
    <row r="126" spans="1:27" ht="12.75" hidden="1">
      <c r="A126" s="2"/>
      <c r="B126" s="2"/>
      <c r="K126" s="27" t="str">
        <f>+$I$23</f>
        <v>SAN PAOLO VOLLEY</v>
      </c>
      <c r="L126" s="27"/>
      <c r="M126" s="27">
        <f>+$AD$28+$AC$32+$AD$39+$AD$45+$AC$49+$AD$52+$AC$58+$AC$63+$AD$67+$AC$74+$AC$80+$AD$84+$AC$87+$AD$93</f>
        <v>38</v>
      </c>
      <c r="N126" s="28">
        <f>+$AE$28+$AE$32+$AE$39+$AE$45+$AE$49+$AE$52+$AE$58+$AE$63+$AE$67+$AE$74+$AE$80+$AE$84+$AE$87+$AE$93</f>
        <v>14</v>
      </c>
      <c r="O126" s="28">
        <f>+$AH$28+$AG$32+$AH$39+$AH$45+$AG$49+$AH$52+$AG$58+$AG$63+$AH$67+$AG$74+$AG$80+$AH$84+$AG$87+$AH$93</f>
        <v>13</v>
      </c>
      <c r="P126" s="27">
        <f>+$AG$28+$AH$32+$AG$39+$AG$45+$AH$49+$AG$52+$AH$58+$AH$63+$AG$67+$AH$74+$AH$80+$AG$84+$AH$87+$AG$93</f>
        <v>1</v>
      </c>
      <c r="Q126" s="27"/>
      <c r="R126" s="27"/>
      <c r="S126" s="27"/>
      <c r="T126" s="27"/>
      <c r="U126" s="27"/>
      <c r="V126" s="27"/>
      <c r="W126" s="27"/>
      <c r="X126" s="27"/>
      <c r="Y126" s="27">
        <f>+$O$28+$N$32+$O$39+$O$45+$N$49+$O$52+$N$58+$N$63+$O$67+$N$74+$N$80+$O$84+$N$87+$O$93</f>
        <v>41</v>
      </c>
      <c r="Z126" s="27">
        <f>+$N$28+$O$32+$N$39+$N$45+$O$49+$N$52+$O$58+$O$63+$N$67+$O$74+$O$80+$N$84+$O$87+$N$93</f>
        <v>12</v>
      </c>
      <c r="AA126" s="27">
        <f t="shared" si="2"/>
        <v>3.4166666666666665</v>
      </c>
    </row>
    <row r="127" spans="1:27" ht="12.75" hidden="1">
      <c r="A127" s="2"/>
      <c r="B127" s="2"/>
      <c r="K127" s="27" t="str">
        <f>+$I$24</f>
        <v>LOPEZ VOLLEY</v>
      </c>
      <c r="L127" s="27"/>
      <c r="M127" s="27">
        <f>+$AD$27+$AC$33+$AD$38+$AC$42+$AD$49+$AD$55+$AC$59+$AC$62+$AD$68+$AC$73+$AD$77+$AC$84+$AC$90+$AD$94</f>
        <v>7</v>
      </c>
      <c r="N127" s="28">
        <f>+$AE$27+$AE$33+$AE$38+$AE$42+$AE$49+$AE$55+$AE$59+$AE$62+$AE$68+$AE$73+$AE$77+$AE$84+$AE$90+$AE$94</f>
        <v>14</v>
      </c>
      <c r="O127" s="28">
        <f>+$AH$27+$AG$33+$AH$38+$AG$42+$AH$49+$AH$55+$AG$59+$AG$62+$AH$68+$AG$73+$AH$77+$AG$84+$AG$90+$AH$94</f>
        <v>2</v>
      </c>
      <c r="P127" s="27">
        <f>+$AG$27+$AH$33+$AG$38+$AH$42+$AG$49+$AG$55+$AH$59+$AH$62+$AG$68+$AH$73+$AG$77+$AH$84+$AH$90+$AG$94</f>
        <v>12</v>
      </c>
      <c r="Q127" s="27"/>
      <c r="R127" s="27"/>
      <c r="S127" s="27"/>
      <c r="T127" s="27"/>
      <c r="U127" s="27"/>
      <c r="V127" s="27"/>
      <c r="W127" s="27"/>
      <c r="X127" s="27"/>
      <c r="Y127" s="27">
        <f>+$O$27+$N$33+$O$38+$N$42+$O$49+$O$55+$N$59+$N$62+$O$68+$N$73+$O$77+$N$84+$N$90+$O$94</f>
        <v>15</v>
      </c>
      <c r="Z127" s="27">
        <f>+$N$27+$O$33+$N$38+$O$42+$N$49+$N$55+$O$59+$O$62+$N$68+$O$73+$N$77+$O$84+$O$90+$N$94</f>
        <v>37</v>
      </c>
      <c r="AA127" s="27">
        <f t="shared" si="2"/>
        <v>0.40540540540540543</v>
      </c>
    </row>
    <row r="128" spans="1:27" ht="12.75" hidden="1">
      <c r="A128" s="2"/>
      <c r="B128" s="2"/>
      <c r="K128" s="27" t="str">
        <f>+$I$25</f>
        <v>CASELETTE "B"</v>
      </c>
      <c r="L128" s="27"/>
      <c r="M128" s="27">
        <f>+$AD$30+$AC$35+$AD$40+$AC$45+$AD$50+$AC$55+$AD$60+$AC$65+$AD$70+$AC$75+$AD$80+$AC$85+$AD$90+$AC$95</f>
        <v>29</v>
      </c>
      <c r="N128" s="28">
        <f>+$AE$30+$AE$35+$AE$40+$AE$45+$AE$50+$AE$55+$AE$60+$AE$65+$AE$70+$AE$75+$AE$80+$AE$85+$AE$90+$AE$95</f>
        <v>14</v>
      </c>
      <c r="O128" s="28">
        <f>+$AH$30+$AG$35+$AH$40+$AG$45+$AH$50+$AG$55+$AH$60+$AG$65+$AH$70+$AG$75+$AH$80+$AG$85+$AH$90+$AG$95</f>
        <v>10</v>
      </c>
      <c r="P128" s="27">
        <f>+$AG$30+$AH$35+$AG$40+$AH$45+$AG$50+$AH$55+$AG$60+$AH$65+$AG$70+$AH$75+$AG$80+$AH$85+$AG$90+$AH$95</f>
        <v>4</v>
      </c>
      <c r="Q128" s="27"/>
      <c r="R128" s="27"/>
      <c r="S128" s="27"/>
      <c r="T128" s="27"/>
      <c r="U128" s="27"/>
      <c r="V128" s="27"/>
      <c r="W128" s="27"/>
      <c r="X128" s="27"/>
      <c r="Y128" s="27">
        <f>+$O$30+$N$35+$O$40+$N$45+$O$50+$N$55+$O$60+$N$65+$O$70+$N$75+$O$80+$N$85+$O$90+$N$95</f>
        <v>35</v>
      </c>
      <c r="Z128" s="27">
        <f>+$N$30+$O$35+$N$40+$O$45+$N$50+$O$55+$N$60+$O$65+$N$70+$O$75+$N$80+$O$85+$N$90+$O$95</f>
        <v>18</v>
      </c>
      <c r="AA128" s="27">
        <f t="shared" si="2"/>
        <v>1.9444444444444444</v>
      </c>
    </row>
    <row r="129" spans="1:27" ht="12.75">
      <c r="A129" s="2"/>
      <c r="B129" s="2"/>
      <c r="K129" s="13"/>
      <c r="L129" s="13"/>
      <c r="N129" s="29"/>
      <c r="O129" s="2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" ht="12.75">
      <c r="A130" s="2"/>
      <c r="B130" s="2"/>
    </row>
    <row r="131" spans="1:13" ht="12.75">
      <c r="A131" s="2"/>
      <c r="B131" s="2"/>
      <c r="H131" s="1"/>
      <c r="M131" s="1"/>
    </row>
    <row r="132" spans="8:19" ht="12.75" customHeight="1">
      <c r="H132" s="1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</row>
    <row r="133" spans="9:19" ht="12.75" customHeight="1"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</row>
    <row r="134" spans="9:19" ht="12.75" customHeight="1"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</row>
    <row r="135" spans="9:19" ht="12.75" customHeight="1"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</row>
    <row r="136" spans="9:19" ht="12.75" customHeight="1"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</sheetData>
  <sheetProtection/>
  <mergeCells count="93">
    <mergeCell ref="N91:O91"/>
    <mergeCell ref="P91:Q91"/>
    <mergeCell ref="R91:S91"/>
    <mergeCell ref="T91:U91"/>
    <mergeCell ref="V91:W91"/>
    <mergeCell ref="X91:Y91"/>
    <mergeCell ref="N86:O86"/>
    <mergeCell ref="P86:Q86"/>
    <mergeCell ref="R86:S86"/>
    <mergeCell ref="T86:U86"/>
    <mergeCell ref="V86:W86"/>
    <mergeCell ref="X86:Y86"/>
    <mergeCell ref="N81:O81"/>
    <mergeCell ref="P81:Q81"/>
    <mergeCell ref="R81:S81"/>
    <mergeCell ref="T81:U81"/>
    <mergeCell ref="V81:W81"/>
    <mergeCell ref="X81:Y81"/>
    <mergeCell ref="N76:O76"/>
    <mergeCell ref="P76:Q76"/>
    <mergeCell ref="R76:S76"/>
    <mergeCell ref="T76:U76"/>
    <mergeCell ref="V76:W76"/>
    <mergeCell ref="X76:Y76"/>
    <mergeCell ref="N71:O71"/>
    <mergeCell ref="P71:Q71"/>
    <mergeCell ref="R71:S71"/>
    <mergeCell ref="T71:U71"/>
    <mergeCell ref="V71:W71"/>
    <mergeCell ref="X71:Y71"/>
    <mergeCell ref="N66:O66"/>
    <mergeCell ref="P66:Q66"/>
    <mergeCell ref="R66:S66"/>
    <mergeCell ref="T66:U66"/>
    <mergeCell ref="V66:W66"/>
    <mergeCell ref="X66:Y66"/>
    <mergeCell ref="N61:O61"/>
    <mergeCell ref="P61:Q61"/>
    <mergeCell ref="R61:S61"/>
    <mergeCell ref="T61:U61"/>
    <mergeCell ref="V61:W61"/>
    <mergeCell ref="X61:Y61"/>
    <mergeCell ref="N56:O56"/>
    <mergeCell ref="P56:Q56"/>
    <mergeCell ref="R56:S56"/>
    <mergeCell ref="T56:U56"/>
    <mergeCell ref="V56:W56"/>
    <mergeCell ref="X56:Y56"/>
    <mergeCell ref="X46:Y46"/>
    <mergeCell ref="N51:O51"/>
    <mergeCell ref="P51:Q51"/>
    <mergeCell ref="R51:S51"/>
    <mergeCell ref="T51:U51"/>
    <mergeCell ref="V51:W51"/>
    <mergeCell ref="X51:Y51"/>
    <mergeCell ref="P41:Q41"/>
    <mergeCell ref="R41:S41"/>
    <mergeCell ref="T41:U41"/>
    <mergeCell ref="V41:W41"/>
    <mergeCell ref="X41:Y41"/>
    <mergeCell ref="N46:O46"/>
    <mergeCell ref="P46:Q46"/>
    <mergeCell ref="R46:S46"/>
    <mergeCell ref="T46:U46"/>
    <mergeCell ref="V46:W46"/>
    <mergeCell ref="T31:U31"/>
    <mergeCell ref="V31:W31"/>
    <mergeCell ref="X31:Y31"/>
    <mergeCell ref="N36:O36"/>
    <mergeCell ref="P36:Q36"/>
    <mergeCell ref="R36:S36"/>
    <mergeCell ref="T36:U36"/>
    <mergeCell ref="V36:W36"/>
    <mergeCell ref="X36:Y36"/>
    <mergeCell ref="C11:M11"/>
    <mergeCell ref="T26:U26"/>
    <mergeCell ref="V26:W26"/>
    <mergeCell ref="X26:Y26"/>
    <mergeCell ref="N26:O26"/>
    <mergeCell ref="P26:Q26"/>
    <mergeCell ref="R26:S26"/>
    <mergeCell ref="D16:M16"/>
    <mergeCell ref="N21:W21"/>
    <mergeCell ref="I132:S132"/>
    <mergeCell ref="I133:S133"/>
    <mergeCell ref="I134:S134"/>
    <mergeCell ref="I135:S135"/>
    <mergeCell ref="I136:S136"/>
    <mergeCell ref="C14:M14"/>
    <mergeCell ref="N31:O31"/>
    <mergeCell ref="P31:Q31"/>
    <mergeCell ref="R31:S31"/>
    <mergeCell ref="N41:O41"/>
  </mergeCells>
  <printOptions/>
  <pageMargins left="0.3937007874015748" right="0.3937007874015748" top="0.5905511811023623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pc</cp:lastModifiedBy>
  <cp:lastPrinted>2008-09-11T16:48:27Z</cp:lastPrinted>
  <dcterms:created xsi:type="dcterms:W3CDTF">2001-01-06T23:23:29Z</dcterms:created>
  <dcterms:modified xsi:type="dcterms:W3CDTF">2011-04-05T07:57:05Z</dcterms:modified>
  <cp:category/>
  <cp:version/>
  <cp:contentType/>
  <cp:contentStatus/>
</cp:coreProperties>
</file>